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vo16388\Desktop\"/>
    </mc:Choice>
  </mc:AlternateContent>
  <bookViews>
    <workbookView xWindow="0" yWindow="0" windowWidth="23265" windowHeight="7515" activeTab="2"/>
  </bookViews>
  <sheets>
    <sheet name="Príjmy" sheetId="3" r:id="rId1"/>
    <sheet name="Výdavky" sheetId="1" r:id="rId2"/>
    <sheet name="Hárok2" sheetId="2" r:id="rId3"/>
  </sheets>
  <definedNames>
    <definedName name="_xlnm.Print_Titles" localSheetId="0">Príjmy!$3:$3</definedName>
    <definedName name="_xlnm.Print_Titles" localSheetId="1">Výdavky!$4:$4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  <c r="D59" i="1"/>
  <c r="D14" i="3"/>
  <c r="D124" i="1" l="1"/>
  <c r="F47" i="3" l="1"/>
  <c r="E47" i="3"/>
  <c r="D47" i="3" l="1"/>
  <c r="D6" i="1" l="1"/>
  <c r="E6" i="1"/>
  <c r="F6" i="1"/>
  <c r="F128" i="1" l="1"/>
  <c r="F132" i="1" s="1"/>
  <c r="E128" i="1"/>
  <c r="E132" i="1" s="1"/>
  <c r="D128" i="1"/>
  <c r="D132" i="1" s="1"/>
  <c r="D43" i="3"/>
  <c r="E13" i="2" l="1"/>
  <c r="D50" i="3"/>
  <c r="F109" i="1"/>
  <c r="E109" i="1"/>
  <c r="D109" i="1"/>
  <c r="F82" i="1" l="1"/>
  <c r="E82" i="1"/>
  <c r="D82" i="1"/>
  <c r="D76" i="1"/>
  <c r="E61" i="1"/>
  <c r="G23" i="2" l="1"/>
  <c r="F23" i="2"/>
  <c r="F43" i="3"/>
  <c r="G13" i="2" s="1"/>
  <c r="E43" i="3"/>
  <c r="F13" i="2" s="1"/>
  <c r="E23" i="2"/>
  <c r="F25" i="3" l="1"/>
  <c r="E25" i="3"/>
  <c r="D25" i="3"/>
  <c r="F14" i="3"/>
  <c r="E14" i="3"/>
  <c r="F5" i="3" l="1"/>
  <c r="F37" i="3" s="1"/>
  <c r="F49" i="3" s="1"/>
  <c r="E5" i="3"/>
  <c r="E37" i="3" s="1"/>
  <c r="E49" i="3" s="1"/>
  <c r="D5" i="3"/>
  <c r="D37" i="3" s="1"/>
  <c r="D49" i="3" s="1"/>
  <c r="E8" i="2" s="1"/>
  <c r="F52" i="3" l="1"/>
  <c r="F54" i="3" s="1"/>
  <c r="G8" i="2"/>
  <c r="E52" i="3"/>
  <c r="E54" i="3" s="1"/>
  <c r="F8" i="2"/>
  <c r="F86" i="1"/>
  <c r="E86" i="1"/>
  <c r="D86" i="1"/>
  <c r="F76" i="1"/>
  <c r="E76" i="1"/>
  <c r="D73" i="1"/>
  <c r="F73" i="1"/>
  <c r="E73" i="1"/>
  <c r="F61" i="1"/>
  <c r="D61" i="1"/>
  <c r="D52" i="3" l="1"/>
  <c r="D54" i="3" s="1"/>
  <c r="D118" i="1" l="1"/>
  <c r="D133" i="1" s="1"/>
  <c r="E24" i="2" s="1"/>
  <c r="E94" i="1" l="1"/>
  <c r="F94" i="1"/>
  <c r="E18" i="2" l="1"/>
  <c r="E28" i="2" s="1"/>
  <c r="E25" i="2"/>
  <c r="G18" i="2"/>
  <c r="G28" i="2" s="1"/>
  <c r="F18" i="2"/>
  <c r="F28" i="2" s="1"/>
  <c r="F124" i="1" l="1"/>
  <c r="F131" i="1" s="1"/>
  <c r="G14" i="2" s="1"/>
  <c r="G15" i="2" l="1"/>
  <c r="E124" i="1" l="1"/>
  <c r="E131" i="1" s="1"/>
  <c r="F14" i="2" s="1"/>
  <c r="D131" i="1"/>
  <c r="E14" i="2" s="1"/>
  <c r="F15" i="2" l="1"/>
  <c r="E15" i="2"/>
  <c r="F118" i="1"/>
  <c r="F133" i="1" s="1"/>
  <c r="G24" i="2" s="1"/>
  <c r="G25" i="2" s="1"/>
  <c r="E118" i="1"/>
  <c r="E133" i="1" s="1"/>
  <c r="F24" i="2" s="1"/>
  <c r="F25" i="2" s="1"/>
  <c r="F112" i="1" l="1"/>
  <c r="E112" i="1"/>
  <c r="D112" i="1"/>
  <c r="F103" i="1"/>
  <c r="E103" i="1"/>
  <c r="D103" i="1"/>
  <c r="F101" i="1"/>
  <c r="E101" i="1"/>
  <c r="D101" i="1"/>
  <c r="D90" i="1"/>
  <c r="F90" i="1"/>
  <c r="E90" i="1"/>
  <c r="D52" i="1" l="1"/>
  <c r="D115" i="1" s="1"/>
  <c r="E52" i="1"/>
  <c r="F52" i="1"/>
  <c r="E115" i="1" l="1"/>
  <c r="E130" i="1" s="1"/>
  <c r="F115" i="1"/>
  <c r="F130" i="1" s="1"/>
  <c r="G9" i="2" l="1"/>
  <c r="F134" i="1"/>
  <c r="F9" i="2"/>
  <c r="E134" i="1"/>
  <c r="F10" i="2" l="1"/>
  <c r="F19" i="2"/>
  <c r="G10" i="2"/>
  <c r="G19" i="2"/>
  <c r="D130" i="1"/>
  <c r="G20" i="2" l="1"/>
  <c r="G29" i="2"/>
  <c r="G30" i="2" s="1"/>
  <c r="F29" i="2"/>
  <c r="F30" i="2" s="1"/>
  <c r="F20" i="2"/>
  <c r="D134" i="1"/>
  <c r="E9" i="2"/>
  <c r="E19" i="2" l="1"/>
  <c r="E10" i="2"/>
  <c r="E20" i="2" l="1"/>
  <c r="E29" i="2"/>
  <c r="E30" i="2" s="1"/>
</calcChain>
</file>

<file path=xl/sharedStrings.xml><?xml version="1.0" encoding="utf-8"?>
<sst xmlns="http://schemas.openxmlformats.org/spreadsheetml/2006/main" count="212" uniqueCount="197">
  <si>
    <t>Z pozemkov</t>
  </si>
  <si>
    <t>PRÍJMY</t>
  </si>
  <si>
    <t>Zo stavieb</t>
  </si>
  <si>
    <t>Za psa</t>
  </si>
  <si>
    <t>Za užívanie verejného priestranstva</t>
  </si>
  <si>
    <t>Za komunálne odpady</t>
  </si>
  <si>
    <t>Z úhrad za dobývací priestor</t>
  </si>
  <si>
    <t>Daňové príjmy</t>
  </si>
  <si>
    <t>Nájomné nebytové priestory</t>
  </si>
  <si>
    <t>Poplatky, pokuty</t>
  </si>
  <si>
    <t>Za predaj výrobkov, tovarov a služieb (vodné, stočné)</t>
  </si>
  <si>
    <t>Úroky z vkladov</t>
  </si>
  <si>
    <t>Nedaňové príjmy</t>
  </si>
  <si>
    <t>Voľby, referendum</t>
  </si>
  <si>
    <t>Register adries</t>
  </si>
  <si>
    <t>Stavebný úrad + cestná doprava</t>
  </si>
  <si>
    <t>Životné prostredie</t>
  </si>
  <si>
    <t>Dotácia pre DHZ</t>
  </si>
  <si>
    <t>Dotácie a granty</t>
  </si>
  <si>
    <t>Bežné príjmy spolu</t>
  </si>
  <si>
    <t>Predaj pozemkov</t>
  </si>
  <si>
    <t>Kapitálové príjmy spolu</t>
  </si>
  <si>
    <t>Zostatok prostriedkov z predch. rokov</t>
  </si>
  <si>
    <t>Finančné operácie spolu</t>
  </si>
  <si>
    <t>Bežný príjem</t>
  </si>
  <si>
    <t>Kapitálový príjem</t>
  </si>
  <si>
    <t>Finančné operácie</t>
  </si>
  <si>
    <t>PRÍJMY   SPOLU :</t>
  </si>
  <si>
    <t>0111     Výdavky verejnej správy</t>
  </si>
  <si>
    <t xml:space="preserve">Cestovné, ubytovanie, stravné </t>
  </si>
  <si>
    <t>Poštovné</t>
  </si>
  <si>
    <t>Interiérové vybavenie:</t>
  </si>
  <si>
    <t>Výpočtová technika</t>
  </si>
  <si>
    <t>Telekomunikačná technika</t>
  </si>
  <si>
    <t>Knihy, časopisy, noviny</t>
  </si>
  <si>
    <t>Pracovné odevy, obuv</t>
  </si>
  <si>
    <t>Softvér</t>
  </si>
  <si>
    <t>Reprezentačné</t>
  </si>
  <si>
    <t>PHM – osobné a nákladné auta</t>
  </si>
  <si>
    <t>Školenie pracovníkov OcÚ</t>
  </si>
  <si>
    <t>Propagácia, reklama a inzercia</t>
  </si>
  <si>
    <t>Špeciálne služby</t>
  </si>
  <si>
    <t>Odmeny poslancom OZ</t>
  </si>
  <si>
    <t>Odmeny na dohodu pre obec</t>
  </si>
  <si>
    <t>Hlavný kontrolór - mzdy</t>
  </si>
  <si>
    <t>Audítorské služby</t>
  </si>
  <si>
    <t>Prídel do SF</t>
  </si>
  <si>
    <t>0170     Transakcie verejného dlhu</t>
  </si>
  <si>
    <t>0320     Požiarna ochrana</t>
  </si>
  <si>
    <t>Materiál</t>
  </si>
  <si>
    <t>Špeciálny materiál PO</t>
  </si>
  <si>
    <t>Poistenie vozidiel</t>
  </si>
  <si>
    <t>Údržba budov a zariadení</t>
  </si>
  <si>
    <t xml:space="preserve"> 0451      Cestná doprava</t>
  </si>
  <si>
    <t xml:space="preserve">0510    Nakladanie s odpadmi </t>
  </si>
  <si>
    <t>Odvoz a likvidácia KO</t>
  </si>
  <si>
    <t xml:space="preserve">Poplatky </t>
  </si>
  <si>
    <t>Príspevok SEZO</t>
  </si>
  <si>
    <t>Likvidácia čiernej skládky</t>
  </si>
  <si>
    <t>Energia</t>
  </si>
  <si>
    <t>Poplatky</t>
  </si>
  <si>
    <t xml:space="preserve">Materiál </t>
  </si>
  <si>
    <t>0630     Zásobovanie vodou</t>
  </si>
  <si>
    <t>0640     Verejné osvetlenie</t>
  </si>
  <si>
    <t>Údržba  VO</t>
  </si>
  <si>
    <t>Štúdia, posudky</t>
  </si>
  <si>
    <t>0810    Rekreačné a športové služby</t>
  </si>
  <si>
    <t>Všeobecný materiál</t>
  </si>
  <si>
    <t>Ostatné kultúrne akcie</t>
  </si>
  <si>
    <t>0830     Vysielacie a vydavateľské služby</t>
  </si>
  <si>
    <t>0840     Náboženské a iné spoločenské služby</t>
  </si>
  <si>
    <t>Údržba budovy DS</t>
  </si>
  <si>
    <t xml:space="preserve">Bežné výdavky s p o l u </t>
  </si>
  <si>
    <t>Telekomunikačné služby</t>
  </si>
  <si>
    <t>Údržba budov - objektov OCÚ</t>
  </si>
  <si>
    <t>Údržba prevádzkov. strojov</t>
  </si>
  <si>
    <t>0112     Finančná a rozpočtová oblasť</t>
  </si>
  <si>
    <t>Všeobené služby:rev.has.p</t>
  </si>
  <si>
    <t>Servis,údržba mot.voz.</t>
  </si>
  <si>
    <t>Údržba miestneho rozhlasu a ústredne</t>
  </si>
  <si>
    <t>Materiál na údržbu  cintorína</t>
  </si>
  <si>
    <t>Kapitálové výdavky</t>
  </si>
  <si>
    <t>ZŠ s MŠ – originálne kompetencie</t>
  </si>
  <si>
    <t>ZŠ s MŠ – Výdavky spolu</t>
  </si>
  <si>
    <t>Bežné výdavky</t>
  </si>
  <si>
    <t>VÝDAVKY  Obecný celok spolu v EUR</t>
  </si>
  <si>
    <t>Výdavky bežné</t>
  </si>
  <si>
    <t>Výdavky kapitálové</t>
  </si>
  <si>
    <t>Výdavky ZŠ s MŠ spolu</t>
  </si>
  <si>
    <t>VÝDAVKY</t>
  </si>
  <si>
    <t>Bežný rozpočet</t>
  </si>
  <si>
    <t>€</t>
  </si>
  <si>
    <t>Bežné príjmy</t>
  </si>
  <si>
    <t>Prebytok/schodok bežného rozpočtu</t>
  </si>
  <si>
    <t>Kapitálový rozpočet</t>
  </si>
  <si>
    <t>Kapitálové príjmy</t>
  </si>
  <si>
    <t xml:space="preserve">Kapitálové výdavky </t>
  </si>
  <si>
    <r>
      <rPr>
        <b/>
        <sz val="9"/>
        <rFont val="Arial"/>
        <family val="2"/>
        <charset val="238"/>
      </rPr>
      <t>Prebytok/schodok  kapitálového</t>
    </r>
    <r>
      <rPr>
        <b/>
        <sz val="10"/>
        <rFont val="Arial"/>
        <family val="2"/>
        <charset val="238"/>
      </rPr>
      <t xml:space="preserve"> rozpočtu</t>
    </r>
  </si>
  <si>
    <t xml:space="preserve">Obec spolu - bez finančných operácii </t>
  </si>
  <si>
    <t>Príjem spolu (BP + KP)</t>
  </si>
  <si>
    <t>Výdaj spolu (BP + KP)</t>
  </si>
  <si>
    <t xml:space="preserve">Prebytok/schodok </t>
  </si>
  <si>
    <t>Finančné operácie:</t>
  </si>
  <si>
    <t>Finančné operácie -  príjmy</t>
  </si>
  <si>
    <t>Finančné operácie -  výdavky</t>
  </si>
  <si>
    <t>Rozdiel finančných operácii</t>
  </si>
  <si>
    <t>Obec celkom (BR+KR+FO)</t>
  </si>
  <si>
    <t>Príjmy  obec           celkom</t>
  </si>
  <si>
    <t>Výdavky  obec        celkom</t>
  </si>
  <si>
    <t>Rozpočet na rok 2018</t>
  </si>
  <si>
    <t>Rozpočet na rok 2019</t>
  </si>
  <si>
    <t>Rozpočet na rok 2020</t>
  </si>
  <si>
    <t>Výnos dane z príjmov poukaz. samospráve</t>
  </si>
  <si>
    <t>Čerpanie z RF</t>
  </si>
  <si>
    <t xml:space="preserve">Mzda </t>
  </si>
  <si>
    <t>Údržba výpočtovej techniky</t>
  </si>
  <si>
    <t xml:space="preserve">Humanitna pomoc </t>
  </si>
  <si>
    <t>Školenie</t>
  </si>
  <si>
    <t>MV  SR - dotácia pre TSP, TP</t>
  </si>
  <si>
    <t>6...</t>
  </si>
  <si>
    <t>Mzdy + odvody, paušalne výdavky</t>
  </si>
  <si>
    <t>6.</t>
  </si>
  <si>
    <t>Ostatné výdavky</t>
  </si>
  <si>
    <t>0950 TSP + TP</t>
  </si>
  <si>
    <t>Odvody do poisťovní (OcU+posl.+DoVP)</t>
  </si>
  <si>
    <t>Komunikačná infraštruktúra- internet</t>
  </si>
  <si>
    <t>Karty, známky, poplatky (dialničné poplatky, parkovacie karty, parkovné, zelené karty a pod.)</t>
  </si>
  <si>
    <t>PRÍJMY obecný celok  SPOLU:</t>
  </si>
  <si>
    <t>´=</t>
  </si>
  <si>
    <t>Ostatné poplatky (správne poplatky matrika, st.úrad, SHR, REGOB, )</t>
  </si>
  <si>
    <t>Daň za ubytovanie</t>
  </si>
  <si>
    <t>Príjmy z úhrad za nedobytné nerasty</t>
  </si>
  <si>
    <t>Z prenajatých pozemkov-hrobové miesta</t>
  </si>
  <si>
    <t>Príjem za nájom dopravných prostriedkov</t>
  </si>
  <si>
    <t>Ostatné príjmy-vratky</t>
  </si>
  <si>
    <t>ÚPSVaR – rodinné prídavky</t>
  </si>
  <si>
    <t>72a</t>
  </si>
  <si>
    <t>Sponzorstvo-ŠV</t>
  </si>
  <si>
    <t>REGOB</t>
  </si>
  <si>
    <t>ZŠ - príjem</t>
  </si>
  <si>
    <t>Kapitálovéý transfer -zberný dvor</t>
  </si>
  <si>
    <t>Rekonštrukcia komunikáci-Poráč</t>
  </si>
  <si>
    <t>Výstavba kanalizácie</t>
  </si>
  <si>
    <t>ÚPSVaR- MOS</t>
  </si>
  <si>
    <t>ZŠ-vlastný príjem</t>
  </si>
  <si>
    <t>Osobné príplatky</t>
  </si>
  <si>
    <t>Energie-OcÚ</t>
  </si>
  <si>
    <t>Prevádzkové stroje, prístroje,náradie</t>
  </si>
  <si>
    <t>Palivo ako zdroj energie-krovinorez</t>
  </si>
  <si>
    <t>Licencie</t>
  </si>
  <si>
    <t>Servis, údržba, opravy DP</t>
  </si>
  <si>
    <t>Poistenie DP</t>
  </si>
  <si>
    <t xml:space="preserve">Údržba softvéru </t>
  </si>
  <si>
    <t>Prenájom strojov,prístrojov</t>
  </si>
  <si>
    <t>Všeobecné služby (účtovné,revízie...)</t>
  </si>
  <si>
    <t>Náhrady-rodinné prídavky</t>
  </si>
  <si>
    <t>Stravovanie zamestnancov</t>
  </si>
  <si>
    <t>Poistné -budovy</t>
  </si>
  <si>
    <t>Poistné-škody</t>
  </si>
  <si>
    <t>CVČ-príspevok na činnosť</t>
  </si>
  <si>
    <t>folklórny súbor, zväz invalidov</t>
  </si>
  <si>
    <t>členské príspevky (ZMOS,RVC)</t>
  </si>
  <si>
    <t>Spoločný stavebný úrad</t>
  </si>
  <si>
    <t>Spoločný školský úrad</t>
  </si>
  <si>
    <t>Poplatky banke</t>
  </si>
  <si>
    <t>Provízie</t>
  </si>
  <si>
    <t>Odvody  do poisťovní -kontrolór</t>
  </si>
  <si>
    <t xml:space="preserve">Splácanie úrokov z úveru </t>
  </si>
  <si>
    <t>Materiál-dotácia</t>
  </si>
  <si>
    <t>Špeciálny materiál PO-dotácia</t>
  </si>
  <si>
    <t>PHM-Iveco</t>
  </si>
  <si>
    <t>Materiál-posypový</t>
  </si>
  <si>
    <t xml:space="preserve">Údržba miestnej komunikácie </t>
  </si>
  <si>
    <t>Nákup odpadových nádob</t>
  </si>
  <si>
    <t>Údržba vodovodu</t>
  </si>
  <si>
    <t>Poplatky (povodie,rozbor vody)</t>
  </si>
  <si>
    <t>Údržba ihriska</t>
  </si>
  <si>
    <t>Príspevok-OŠK</t>
  </si>
  <si>
    <t>Nákup kníh</t>
  </si>
  <si>
    <t>0820  Ostatné kultúrne služby</t>
  </si>
  <si>
    <t>ŠV-služby</t>
  </si>
  <si>
    <t>ŠV-doprava</t>
  </si>
  <si>
    <t>ŠV-materiál</t>
  </si>
  <si>
    <t>Dom smútku - energie</t>
  </si>
  <si>
    <t>Služby</t>
  </si>
  <si>
    <t>Príspevok-DIMITROS</t>
  </si>
  <si>
    <t>1020     Staroba</t>
  </si>
  <si>
    <t>Príspevok  na stravu dochodcom</t>
  </si>
  <si>
    <t>Príspevok zdravotne postihnutým</t>
  </si>
  <si>
    <t>Splácanie úveru</t>
  </si>
  <si>
    <t>Oplotenie cintorína</t>
  </si>
  <si>
    <t>Rek.miestnej komunikácie-Poráč</t>
  </si>
  <si>
    <t>Zberný dvor</t>
  </si>
  <si>
    <t>ZŠ s MŠ – prenesené kompetencie  - normatívne</t>
  </si>
  <si>
    <t>Rozpočet obce Poráč na rok 2018</t>
  </si>
  <si>
    <t>Rozpočet obce Poráč na rok - 2018 - Príjmy</t>
  </si>
  <si>
    <r>
      <rPr>
        <b/>
        <sz val="14"/>
        <color theme="1"/>
        <rFont val="Times New Roman"/>
        <family val="1"/>
        <charset val="238"/>
      </rPr>
      <t>Rozpočet obce Poráč na rok 2018 - Výdavky</t>
    </r>
    <r>
      <rPr>
        <b/>
        <sz val="20"/>
        <color theme="1"/>
        <rFont val="Times New Roman"/>
        <family val="1"/>
        <charset val="238"/>
      </rPr>
      <t xml:space="preserve">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</si>
</sst>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;[Red]0.00"/>
    <numFmt numFmtId="165" formatCode="#,##0.00;[Red]#,##0.00"/>
    <numFmt numFmtId="166" formatCode="#,##0.00\ _€"/>
    <numFmt numFmtId="167" formatCode="#,##0\ _€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.5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b/>
      <u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.5"/>
      <color rgb="FF000000"/>
      <name val="Times New Roman"/>
      <family val="1"/>
      <charset val="238"/>
    </font>
    <font>
      <sz val="9.5"/>
      <name val="Times New Roman"/>
      <family val="1"/>
      <charset val="238"/>
    </font>
    <font>
      <sz val="9.5"/>
      <color theme="1"/>
      <name val="Times New Roman"/>
      <family val="1"/>
      <charset val="238"/>
    </font>
    <font>
      <b/>
      <sz val="10.5"/>
      <color theme="2"/>
      <name val="Times New Roman"/>
      <family val="1"/>
      <charset val="238"/>
    </font>
    <font>
      <b/>
      <sz val="10"/>
      <color theme="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32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top"/>
    </xf>
    <xf numFmtId="0" fontId="5" fillId="0" borderId="0" xfId="0" applyFont="1"/>
    <xf numFmtId="0" fontId="1" fillId="0" borderId="0" xfId="0" applyFont="1" applyAlignment="1">
      <alignment horizontal="right" vertical="center"/>
    </xf>
    <xf numFmtId="166" fontId="23" fillId="0" borderId="2" xfId="1" applyNumberFormat="1" applyFont="1" applyFill="1" applyBorder="1" applyAlignment="1">
      <alignment horizontal="center" vertical="center" wrapText="1"/>
    </xf>
    <xf numFmtId="166" fontId="23" fillId="0" borderId="12" xfId="1" applyNumberFormat="1" applyFont="1" applyFill="1" applyBorder="1" applyAlignment="1">
      <alignment horizontal="center" vertical="center" wrapText="1"/>
    </xf>
    <xf numFmtId="166" fontId="23" fillId="0" borderId="7" xfId="1" applyNumberFormat="1" applyFont="1" applyFill="1" applyBorder="1" applyAlignment="1">
      <alignment horizontal="center" vertical="center" wrapText="1"/>
    </xf>
    <xf numFmtId="4" fontId="23" fillId="0" borderId="25" xfId="1" applyNumberFormat="1" applyFont="1" applyFill="1" applyBorder="1" applyAlignment="1" applyProtection="1"/>
    <xf numFmtId="4" fontId="23" fillId="0" borderId="17" xfId="1" applyNumberFormat="1" applyFont="1" applyFill="1" applyBorder="1" applyAlignment="1" applyProtection="1"/>
    <xf numFmtId="4" fontId="23" fillId="0" borderId="27" xfId="1" applyNumberFormat="1" applyFont="1" applyFill="1" applyBorder="1" applyAlignment="1" applyProtection="1"/>
    <xf numFmtId="4" fontId="23" fillId="0" borderId="5" xfId="1" applyNumberFormat="1" applyFont="1" applyFill="1" applyBorder="1" applyAlignment="1" applyProtection="1"/>
    <xf numFmtId="4" fontId="23" fillId="0" borderId="4" xfId="1" applyNumberFormat="1" applyFont="1" applyFill="1" applyBorder="1" applyAlignment="1" applyProtection="1"/>
    <xf numFmtId="4" fontId="23" fillId="0" borderId="32" xfId="1" applyNumberFormat="1" applyFont="1" applyFill="1" applyBorder="1" applyAlignment="1" applyProtection="1"/>
    <xf numFmtId="4" fontId="12" fillId="7" borderId="28" xfId="1" applyNumberFormat="1" applyFont="1" applyFill="1" applyBorder="1" applyAlignment="1" applyProtection="1"/>
    <xf numFmtId="4" fontId="12" fillId="7" borderId="19" xfId="1" applyNumberFormat="1" applyFont="1" applyFill="1" applyBorder="1" applyAlignment="1" applyProtection="1"/>
    <xf numFmtId="4" fontId="12" fillId="7" borderId="26" xfId="1" applyNumberFormat="1" applyFont="1" applyFill="1" applyBorder="1" applyAlignment="1" applyProtection="1">
      <alignment wrapText="1"/>
    </xf>
    <xf numFmtId="0" fontId="24" fillId="5" borderId="33" xfId="1" applyNumberFormat="1" applyFont="1" applyFill="1" applyBorder="1" applyAlignment="1" applyProtection="1"/>
    <xf numFmtId="0" fontId="24" fillId="5" borderId="34" xfId="1" applyNumberFormat="1" applyFont="1" applyFill="1" applyBorder="1" applyAlignment="1" applyProtection="1"/>
    <xf numFmtId="0" fontId="24" fillId="5" borderId="35" xfId="1" applyNumberFormat="1" applyFont="1" applyFill="1" applyBorder="1" applyAlignment="1" applyProtection="1"/>
    <xf numFmtId="4" fontId="15" fillId="0" borderId="13" xfId="1" applyNumberFormat="1" applyFont="1" applyFill="1" applyBorder="1" applyAlignment="1" applyProtection="1"/>
    <xf numFmtId="4" fontId="15" fillId="0" borderId="3" xfId="1" applyNumberFormat="1" applyFont="1" applyFill="1" applyBorder="1" applyAlignment="1" applyProtection="1"/>
    <xf numFmtId="4" fontId="15" fillId="0" borderId="6" xfId="1" applyNumberFormat="1" applyFont="1" applyFill="1" applyBorder="1" applyAlignment="1" applyProtection="1"/>
    <xf numFmtId="4" fontId="23" fillId="0" borderId="16" xfId="1" applyNumberFormat="1" applyFont="1" applyFill="1" applyBorder="1" applyAlignment="1" applyProtection="1"/>
    <xf numFmtId="4" fontId="23" fillId="0" borderId="23" xfId="1" applyNumberFormat="1" applyFont="1" applyFill="1" applyBorder="1" applyAlignment="1" applyProtection="1"/>
    <xf numFmtId="4" fontId="23" fillId="0" borderId="31" xfId="1" applyNumberFormat="1" applyFont="1" applyFill="1" applyBorder="1" applyAlignment="1" applyProtection="1"/>
    <xf numFmtId="4" fontId="23" fillId="0" borderId="30" xfId="1" applyNumberFormat="1" applyFont="1" applyFill="1" applyBorder="1" applyAlignment="1" applyProtection="1"/>
    <xf numFmtId="4" fontId="23" fillId="0" borderId="11" xfId="1" applyNumberFormat="1" applyFont="1" applyFill="1" applyBorder="1" applyAlignment="1" applyProtection="1"/>
    <xf numFmtId="4" fontId="23" fillId="0" borderId="36" xfId="1" applyNumberFormat="1" applyFont="1" applyFill="1" applyBorder="1" applyAlignment="1" applyProtection="1"/>
    <xf numFmtId="4" fontId="12" fillId="7" borderId="6" xfId="1" applyNumberFormat="1" applyFont="1" applyFill="1" applyBorder="1" applyAlignment="1" applyProtection="1"/>
    <xf numFmtId="4" fontId="12" fillId="7" borderId="3" xfId="1" applyNumberFormat="1" applyFont="1" applyFill="1" applyBorder="1" applyAlignment="1" applyProtection="1"/>
    <xf numFmtId="4" fontId="12" fillId="7" borderId="13" xfId="0" applyNumberFormat="1" applyFont="1" applyFill="1" applyBorder="1" applyAlignment="1" applyProtection="1"/>
    <xf numFmtId="4" fontId="12" fillId="7" borderId="3" xfId="0" applyNumberFormat="1" applyFont="1" applyFill="1" applyBorder="1" applyAlignment="1" applyProtection="1"/>
    <xf numFmtId="4" fontId="12" fillId="7" borderId="6" xfId="0" applyNumberFormat="1" applyFont="1" applyFill="1" applyBorder="1" applyAlignment="1" applyProtection="1"/>
    <xf numFmtId="4" fontId="23" fillId="0" borderId="13" xfId="1" applyNumberFormat="1" applyFont="1" applyFill="1" applyBorder="1" applyAlignment="1" applyProtection="1"/>
    <xf numFmtId="4" fontId="23" fillId="0" borderId="3" xfId="1" applyNumberFormat="1" applyFont="1" applyFill="1" applyBorder="1" applyAlignment="1" applyProtection="1"/>
    <xf numFmtId="4" fontId="23" fillId="0" borderId="6" xfId="1" applyNumberFormat="1" applyFont="1" applyFill="1" applyBorder="1" applyAlignment="1" applyProtection="1"/>
    <xf numFmtId="0" fontId="24" fillId="7" borderId="33" xfId="1" applyNumberFormat="1" applyFont="1" applyFill="1" applyBorder="1" applyAlignment="1" applyProtection="1"/>
    <xf numFmtId="0" fontId="21" fillId="7" borderId="34" xfId="1" applyNumberFormat="1" applyFont="1" applyFill="1" applyBorder="1" applyAlignment="1" applyProtection="1"/>
    <xf numFmtId="0" fontId="21" fillId="7" borderId="35" xfId="1" applyNumberFormat="1" applyFont="1" applyFill="1" applyBorder="1" applyAlignment="1" applyProtection="1"/>
    <xf numFmtId="4" fontId="12" fillId="7" borderId="13" xfId="1" applyNumberFormat="1" applyFont="1" applyFill="1" applyBorder="1" applyAlignment="1" applyProtection="1"/>
    <xf numFmtId="4" fontId="12" fillId="7" borderId="26" xfId="0" applyNumberFormat="1" applyFont="1" applyFill="1" applyBorder="1" applyAlignment="1" applyProtection="1"/>
    <xf numFmtId="4" fontId="12" fillId="7" borderId="19" xfId="0" applyNumberFormat="1" applyFont="1" applyFill="1" applyBorder="1" applyAlignment="1" applyProtection="1"/>
    <xf numFmtId="4" fontId="12" fillId="7" borderId="28" xfId="0" applyNumberFormat="1" applyFont="1" applyFill="1" applyBorder="1" applyAlignment="1" applyProtection="1"/>
    <xf numFmtId="4" fontId="0" fillId="0" borderId="0" xfId="0" applyNumberFormat="1"/>
    <xf numFmtId="4" fontId="6" fillId="3" borderId="20" xfId="0" applyNumberFormat="1" applyFont="1" applyFill="1" applyBorder="1" applyAlignment="1">
      <alignment horizontal="right" vertical="center" wrapText="1"/>
    </xf>
    <xf numFmtId="4" fontId="6" fillId="3" borderId="21" xfId="0" applyNumberFormat="1" applyFont="1" applyFill="1" applyBorder="1" applyAlignment="1">
      <alignment horizontal="right" vertical="center" wrapText="1"/>
    </xf>
    <xf numFmtId="4" fontId="13" fillId="0" borderId="9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top"/>
    </xf>
    <xf numFmtId="0" fontId="10" fillId="0" borderId="20" xfId="0" applyFont="1" applyBorder="1" applyAlignment="1">
      <alignment horizontal="right" vertical="center" wrapText="1"/>
    </xf>
    <xf numFmtId="0" fontId="10" fillId="0" borderId="49" xfId="0" applyFont="1" applyBorder="1" applyAlignment="1">
      <alignment horizontal="right" vertical="center" wrapText="1"/>
    </xf>
    <xf numFmtId="0" fontId="27" fillId="0" borderId="20" xfId="0" applyFont="1" applyBorder="1" applyAlignment="1">
      <alignment vertical="center" wrapText="1"/>
    </xf>
    <xf numFmtId="0" fontId="28" fillId="0" borderId="49" xfId="0" applyFont="1" applyBorder="1" applyAlignment="1">
      <alignment vertical="center" wrapText="1"/>
    </xf>
    <xf numFmtId="0" fontId="27" fillId="0" borderId="49" xfId="0" applyFont="1" applyBorder="1" applyAlignment="1">
      <alignment vertical="center" wrapText="1"/>
    </xf>
    <xf numFmtId="0" fontId="27" fillId="0" borderId="44" xfId="0" applyFont="1" applyBorder="1" applyAlignment="1">
      <alignment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27" fillId="9" borderId="9" xfId="0" applyFont="1" applyFill="1" applyBorder="1" applyAlignment="1">
      <alignment vertical="center" wrapText="1"/>
    </xf>
    <xf numFmtId="0" fontId="10" fillId="9" borderId="39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27" fillId="9" borderId="20" xfId="0" applyFont="1" applyFill="1" applyBorder="1" applyAlignment="1">
      <alignment vertical="center" wrapText="1"/>
    </xf>
    <xf numFmtId="0" fontId="10" fillId="9" borderId="40" xfId="0" applyFont="1" applyFill="1" applyBorder="1" applyAlignment="1">
      <alignment horizontal="center" vertical="center" wrapText="1"/>
    </xf>
    <xf numFmtId="0" fontId="10" fillId="9" borderId="48" xfId="0" applyFont="1" applyFill="1" applyBorder="1" applyAlignment="1">
      <alignment horizontal="center" vertical="center" wrapText="1"/>
    </xf>
    <xf numFmtId="0" fontId="10" fillId="9" borderId="49" xfId="0" applyFont="1" applyFill="1" applyBorder="1" applyAlignment="1">
      <alignment horizontal="center" vertical="center" wrapText="1"/>
    </xf>
    <xf numFmtId="0" fontId="27" fillId="9" borderId="49" xfId="0" applyFont="1" applyFill="1" applyBorder="1" applyAlignment="1">
      <alignment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27" fillId="0" borderId="52" xfId="0" applyFont="1" applyBorder="1" applyAlignment="1">
      <alignment vertical="center" wrapText="1"/>
    </xf>
    <xf numFmtId="0" fontId="10" fillId="0" borderId="44" xfId="0" applyFont="1" applyBorder="1" applyAlignment="1">
      <alignment horizontal="right" vertical="center" wrapText="1"/>
    </xf>
    <xf numFmtId="0" fontId="27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42" xfId="0" applyNumberFormat="1" applyFont="1" applyBorder="1" applyAlignment="1">
      <alignment horizontal="right" vertical="center" wrapText="1"/>
    </xf>
    <xf numFmtId="4" fontId="8" fillId="0" borderId="44" xfId="0" applyNumberFormat="1" applyFont="1" applyBorder="1" applyAlignment="1">
      <alignment horizontal="right" vertical="center" wrapText="1"/>
    </xf>
    <xf numFmtId="4" fontId="8" fillId="0" borderId="45" xfId="0" applyNumberFormat="1" applyFont="1" applyBorder="1" applyAlignment="1">
      <alignment horizontal="right" vertical="center" wrapText="1"/>
    </xf>
    <xf numFmtId="4" fontId="8" fillId="0" borderId="43" xfId="0" applyNumberFormat="1" applyFont="1" applyBorder="1" applyAlignment="1">
      <alignment horizontal="right" vertical="center" wrapText="1"/>
    </xf>
    <xf numFmtId="4" fontId="8" fillId="0" borderId="47" xfId="0" applyNumberFormat="1" applyFont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horizontal="right" vertical="center" wrapText="1"/>
    </xf>
    <xf numFmtId="4" fontId="4" fillId="4" borderId="6" xfId="0" applyNumberFormat="1" applyFont="1" applyFill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8" fillId="0" borderId="49" xfId="0" applyNumberFormat="1" applyFont="1" applyBorder="1" applyAlignment="1">
      <alignment horizontal="right" vertical="center" wrapText="1"/>
    </xf>
    <xf numFmtId="4" fontId="8" fillId="0" borderId="50" xfId="0" applyNumberFormat="1" applyFont="1" applyBorder="1" applyAlignment="1">
      <alignment horizontal="right" vertical="center" wrapText="1"/>
    </xf>
    <xf numFmtId="4" fontId="13" fillId="0" borderId="22" xfId="0" applyNumberFormat="1" applyFont="1" applyBorder="1" applyAlignment="1">
      <alignment horizontal="right" vertical="center" wrapText="1"/>
    </xf>
    <xf numFmtId="4" fontId="13" fillId="0" borderId="49" xfId="0" applyNumberFormat="1" applyFont="1" applyBorder="1" applyAlignment="1">
      <alignment horizontal="right" vertical="center" wrapText="1"/>
    </xf>
    <xf numFmtId="4" fontId="13" fillId="0" borderId="50" xfId="0" applyNumberFormat="1" applyFont="1" applyBorder="1" applyAlignment="1">
      <alignment horizontal="right" vertical="center" wrapText="1"/>
    </xf>
    <xf numFmtId="4" fontId="8" fillId="0" borderId="54" xfId="0" applyNumberFormat="1" applyFont="1" applyBorder="1" applyAlignment="1">
      <alignment horizontal="right" vertical="center" wrapText="1"/>
    </xf>
    <xf numFmtId="4" fontId="8" fillId="0" borderId="56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vertical="top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4" fontId="9" fillId="0" borderId="15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4" fontId="8" fillId="6" borderId="0" xfId="0" applyNumberFormat="1" applyFont="1" applyFill="1" applyBorder="1" applyAlignment="1">
      <alignment horizontal="right" vertical="top" wrapText="1"/>
    </xf>
    <xf numFmtId="0" fontId="4" fillId="8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0" fontId="7" fillId="0" borderId="4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10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10" fillId="0" borderId="48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29" fillId="0" borderId="44" xfId="0" applyFont="1" applyBorder="1" applyAlignment="1">
      <alignment horizontal="left" vertical="top" wrapText="1"/>
    </xf>
    <xf numFmtId="0" fontId="29" fillId="0" borderId="9" xfId="0" applyFont="1" applyBorder="1" applyAlignment="1">
      <alignment horizontal="left" vertical="top" wrapText="1"/>
    </xf>
    <xf numFmtId="1" fontId="7" fillId="0" borderId="46" xfId="0" applyNumberFormat="1" applyFont="1" applyBorder="1" applyAlignment="1">
      <alignment horizontal="left" vertical="top" wrapText="1"/>
    </xf>
    <xf numFmtId="1" fontId="7" fillId="0" borderId="44" xfId="0" applyNumberFormat="1" applyFont="1" applyBorder="1" applyAlignment="1">
      <alignment horizontal="left" vertical="top" wrapText="1"/>
    </xf>
    <xf numFmtId="1" fontId="7" fillId="0" borderId="48" xfId="0" applyNumberFormat="1" applyFont="1" applyBorder="1" applyAlignment="1">
      <alignment horizontal="left" vertical="top" wrapText="1"/>
    </xf>
    <xf numFmtId="1" fontId="7" fillId="0" borderId="49" xfId="0" applyNumberFormat="1" applyFont="1" applyBorder="1" applyAlignment="1">
      <alignment horizontal="left" vertical="top" wrapText="1"/>
    </xf>
    <xf numFmtId="3" fontId="7" fillId="0" borderId="9" xfId="0" applyNumberFormat="1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55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 wrapText="1"/>
    </xf>
    <xf numFmtId="0" fontId="14" fillId="6" borderId="0" xfId="0" applyFont="1" applyFill="1" applyBorder="1" applyAlignment="1">
      <alignment horizontal="left" vertical="top" wrapText="1"/>
    </xf>
    <xf numFmtId="0" fontId="29" fillId="0" borderId="42" xfId="0" applyFont="1" applyBorder="1" applyAlignment="1">
      <alignment horizontal="left" vertical="top" wrapText="1"/>
    </xf>
    <xf numFmtId="0" fontId="29" fillId="0" borderId="49" xfId="0" applyFont="1" applyBorder="1" applyAlignment="1">
      <alignment horizontal="left" vertical="top" wrapText="1"/>
    </xf>
    <xf numFmtId="0" fontId="29" fillId="0" borderId="45" xfId="0" applyFont="1" applyBorder="1" applyAlignment="1">
      <alignment horizontal="left" vertical="top" wrapText="1"/>
    </xf>
    <xf numFmtId="4" fontId="29" fillId="0" borderId="44" xfId="0" applyNumberFormat="1" applyFont="1" applyBorder="1" applyAlignment="1">
      <alignment horizontal="left" vertical="top" wrapText="1"/>
    </xf>
    <xf numFmtId="4" fontId="29" fillId="0" borderId="49" xfId="0" applyNumberFormat="1" applyFont="1" applyBorder="1" applyAlignment="1">
      <alignment horizontal="left" vertical="top" wrapText="1"/>
    </xf>
    <xf numFmtId="0" fontId="29" fillId="0" borderId="20" xfId="0" applyFont="1" applyBorder="1" applyAlignment="1">
      <alignment horizontal="left" vertical="top" wrapText="1"/>
    </xf>
    <xf numFmtId="0" fontId="29" fillId="0" borderId="54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4" fillId="8" borderId="1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4" fontId="8" fillId="0" borderId="20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13" fillId="0" borderId="20" xfId="0" applyNumberFormat="1" applyFont="1" applyBorder="1" applyAlignment="1">
      <alignment horizontal="right" vertical="center" wrapText="1"/>
    </xf>
    <xf numFmtId="165" fontId="9" fillId="0" borderId="20" xfId="0" applyNumberFormat="1" applyFont="1" applyBorder="1" applyAlignment="1">
      <alignment horizontal="right" vertical="center" wrapText="1"/>
    </xf>
    <xf numFmtId="4" fontId="13" fillId="0" borderId="21" xfId="0" applyNumberFormat="1" applyFont="1" applyBorder="1" applyAlignment="1">
      <alignment horizontal="right" vertical="center" wrapText="1"/>
    </xf>
    <xf numFmtId="165" fontId="9" fillId="0" borderId="9" xfId="0" applyNumberFormat="1" applyFont="1" applyBorder="1" applyAlignment="1">
      <alignment horizontal="right" vertical="center" wrapText="1"/>
    </xf>
    <xf numFmtId="165" fontId="13" fillId="0" borderId="9" xfId="0" applyNumberFormat="1" applyFont="1" applyBorder="1" applyAlignment="1">
      <alignment horizontal="right" vertical="center" wrapText="1"/>
    </xf>
    <xf numFmtId="164" fontId="13" fillId="0" borderId="49" xfId="0" applyNumberFormat="1" applyFont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6" fillId="3" borderId="13" xfId="0" applyFont="1" applyFill="1" applyBorder="1" applyAlignment="1">
      <alignment vertical="center"/>
    </xf>
    <xf numFmtId="0" fontId="6" fillId="3" borderId="58" xfId="0" applyFont="1" applyFill="1" applyBorder="1" applyAlignment="1">
      <alignment vertical="center"/>
    </xf>
    <xf numFmtId="0" fontId="6" fillId="3" borderId="24" xfId="0" applyFont="1" applyFill="1" applyBorder="1" applyAlignment="1">
      <alignment horizontal="left" vertical="center" wrapText="1"/>
    </xf>
    <xf numFmtId="4" fontId="6" fillId="3" borderId="52" xfId="0" applyNumberFormat="1" applyFont="1" applyFill="1" applyBorder="1" applyAlignment="1">
      <alignment horizontal="right" vertical="center" wrapText="1"/>
    </xf>
    <xf numFmtId="4" fontId="6" fillId="3" borderId="53" xfId="0" applyNumberFormat="1" applyFont="1" applyFill="1" applyBorder="1" applyAlignment="1">
      <alignment horizontal="right" vertical="center" wrapText="1"/>
    </xf>
    <xf numFmtId="165" fontId="17" fillId="11" borderId="3" xfId="0" applyNumberFormat="1" applyFont="1" applyFill="1" applyBorder="1" applyAlignment="1">
      <alignment horizontal="right" vertical="center" wrapText="1"/>
    </xf>
    <xf numFmtId="4" fontId="11" fillId="11" borderId="3" xfId="0" applyNumberFormat="1" applyFont="1" applyFill="1" applyBorder="1" applyAlignment="1">
      <alignment horizontal="right" vertical="center" wrapText="1"/>
    </xf>
    <xf numFmtId="4" fontId="11" fillId="11" borderId="3" xfId="0" applyNumberFormat="1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horizontal="right" vertical="center" wrapText="1"/>
    </xf>
    <xf numFmtId="0" fontId="19" fillId="10" borderId="59" xfId="0" applyFont="1" applyFill="1" applyBorder="1" applyAlignment="1">
      <alignment vertical="center" wrapText="1"/>
    </xf>
    <xf numFmtId="0" fontId="19" fillId="10" borderId="6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4" fontId="11" fillId="10" borderId="3" xfId="0" applyNumberFormat="1" applyFont="1" applyFill="1" applyBorder="1" applyAlignment="1">
      <alignment horizontal="right" vertical="center" wrapText="1"/>
    </xf>
    <xf numFmtId="4" fontId="13" fillId="0" borderId="44" xfId="0" applyNumberFormat="1" applyFont="1" applyBorder="1" applyAlignment="1">
      <alignment horizontal="right" vertical="center" wrapText="1"/>
    </xf>
    <xf numFmtId="4" fontId="13" fillId="0" borderId="47" xfId="0" applyNumberFormat="1" applyFont="1" applyBorder="1" applyAlignment="1">
      <alignment horizontal="right" vertical="center" wrapText="1"/>
    </xf>
    <xf numFmtId="4" fontId="13" fillId="9" borderId="20" xfId="0" applyNumberFormat="1" applyFont="1" applyFill="1" applyBorder="1" applyAlignment="1">
      <alignment horizontal="right" vertical="center" wrapText="1"/>
    </xf>
    <xf numFmtId="165" fontId="13" fillId="9" borderId="20" xfId="0" applyNumberFormat="1" applyFont="1" applyFill="1" applyBorder="1" applyAlignment="1">
      <alignment horizontal="right" vertical="center" wrapText="1"/>
    </xf>
    <xf numFmtId="4" fontId="13" fillId="9" borderId="21" xfId="0" applyNumberFormat="1" applyFont="1" applyFill="1" applyBorder="1" applyAlignment="1">
      <alignment horizontal="right" vertical="center" wrapText="1"/>
    </xf>
    <xf numFmtId="4" fontId="13" fillId="9" borderId="9" xfId="0" applyNumberFormat="1" applyFont="1" applyFill="1" applyBorder="1" applyAlignment="1">
      <alignment horizontal="right" vertical="center" wrapText="1"/>
    </xf>
    <xf numFmtId="4" fontId="13" fillId="9" borderId="22" xfId="0" applyNumberFormat="1" applyFont="1" applyFill="1" applyBorder="1" applyAlignment="1">
      <alignment horizontal="right" vertical="center" wrapText="1"/>
    </xf>
    <xf numFmtId="4" fontId="13" fillId="9" borderId="49" xfId="0" applyNumberFormat="1" applyFont="1" applyFill="1" applyBorder="1" applyAlignment="1">
      <alignment horizontal="right" vertical="center" wrapText="1"/>
    </xf>
    <xf numFmtId="4" fontId="13" fillId="9" borderId="50" xfId="0" applyNumberFormat="1" applyFont="1" applyFill="1" applyBorder="1" applyAlignment="1">
      <alignment horizontal="right" vertical="center" wrapText="1"/>
    </xf>
    <xf numFmtId="4" fontId="13" fillId="0" borderId="52" xfId="0" applyNumberFormat="1" applyFont="1" applyBorder="1" applyAlignment="1">
      <alignment horizontal="righ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top" wrapText="1"/>
    </xf>
    <xf numFmtId="0" fontId="10" fillId="0" borderId="46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5" fontId="17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left" vertical="top" wrapText="1"/>
    </xf>
    <xf numFmtId="4" fontId="8" fillId="0" borderId="9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44" xfId="0" applyNumberFormat="1" applyFont="1" applyBorder="1" applyAlignment="1">
      <alignment horizontal="right" vertical="center" wrapText="1"/>
    </xf>
    <xf numFmtId="0" fontId="10" fillId="0" borderId="40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center" wrapText="1"/>
    </xf>
    <xf numFmtId="4" fontId="8" fillId="0" borderId="47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30" fillId="8" borderId="0" xfId="0" applyFont="1" applyFill="1" applyBorder="1" applyAlignment="1">
      <alignment horizontal="left" vertical="center" wrapText="1"/>
    </xf>
    <xf numFmtId="4" fontId="31" fillId="8" borderId="0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4" fontId="9" fillId="6" borderId="20" xfId="0" applyNumberFormat="1" applyFont="1" applyFill="1" applyBorder="1" applyAlignment="1">
      <alignment horizontal="right" vertical="center" wrapText="1"/>
    </xf>
    <xf numFmtId="4" fontId="9" fillId="6" borderId="21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top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9" xfId="0" applyNumberFormat="1" applyFont="1" applyBorder="1" applyAlignment="1">
      <alignment horizontal="right" vertical="center" wrapText="1"/>
    </xf>
    <xf numFmtId="4" fontId="13" fillId="0" borderId="9" xfId="0" applyNumberFormat="1" applyFont="1" applyBorder="1" applyAlignment="1">
      <alignment horizontal="right" vertical="center" wrapText="1"/>
    </xf>
    <xf numFmtId="0" fontId="10" fillId="0" borderId="40" xfId="0" applyFont="1" applyBorder="1" applyAlignment="1">
      <alignment horizontal="left" vertical="center" wrapText="1"/>
    </xf>
    <xf numFmtId="4" fontId="13" fillId="0" borderId="42" xfId="0" applyNumberFormat="1" applyFont="1" applyBorder="1" applyAlignment="1">
      <alignment horizontal="right" vertical="center" wrapText="1"/>
    </xf>
    <xf numFmtId="4" fontId="13" fillId="0" borderId="44" xfId="0" applyNumberFormat="1" applyFont="1" applyBorder="1" applyAlignment="1">
      <alignment horizontal="right" vertical="center" wrapText="1"/>
    </xf>
    <xf numFmtId="4" fontId="13" fillId="0" borderId="43" xfId="0" applyNumberFormat="1" applyFont="1" applyBorder="1" applyAlignment="1">
      <alignment horizontal="right" vertical="center" wrapText="1"/>
    </xf>
    <xf numFmtId="4" fontId="13" fillId="0" borderId="47" xfId="0" applyNumberFormat="1" applyFont="1" applyBorder="1" applyAlignment="1">
      <alignment horizontal="right" vertical="center" wrapText="1"/>
    </xf>
    <xf numFmtId="0" fontId="10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29" fillId="0" borderId="9" xfId="0" applyFont="1" applyBorder="1" applyAlignment="1">
      <alignment horizontal="left" vertical="top" wrapText="1"/>
    </xf>
    <xf numFmtId="0" fontId="29" fillId="0" borderId="42" xfId="0" applyFont="1" applyBorder="1" applyAlignment="1">
      <alignment horizontal="left" vertical="top" wrapText="1"/>
    </xf>
    <xf numFmtId="0" fontId="29" fillId="0" borderId="49" xfId="0" applyFont="1" applyBorder="1" applyAlignment="1">
      <alignment horizontal="left" vertical="top" wrapText="1"/>
    </xf>
    <xf numFmtId="4" fontId="8" fillId="0" borderId="42" xfId="0" applyNumberFormat="1" applyFont="1" applyBorder="1" applyAlignment="1">
      <alignment horizontal="right" vertical="center" wrapText="1"/>
    </xf>
    <xf numFmtId="4" fontId="8" fillId="0" borderId="9" xfId="0" applyNumberFormat="1" applyFont="1" applyBorder="1" applyAlignment="1">
      <alignment horizontal="right" vertical="center" wrapText="1"/>
    </xf>
    <xf numFmtId="4" fontId="8" fillId="0" borderId="43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4" fontId="11" fillId="10" borderId="51" xfId="0" applyNumberFormat="1" applyFont="1" applyFill="1" applyBorder="1" applyAlignment="1">
      <alignment horizontal="right" vertical="center" wrapText="1"/>
    </xf>
    <xf numFmtId="4" fontId="6" fillId="3" borderId="44" xfId="0" applyNumberFormat="1" applyFont="1" applyFill="1" applyBorder="1" applyAlignment="1">
      <alignment horizontal="right" vertical="center" wrapText="1"/>
    </xf>
    <xf numFmtId="4" fontId="6" fillId="3" borderId="47" xfId="0" applyNumberFormat="1" applyFont="1" applyFill="1" applyBorder="1" applyAlignment="1">
      <alignment horizontal="right" vertical="center" wrapText="1"/>
    </xf>
    <xf numFmtId="0" fontId="19" fillId="10" borderId="65" xfId="0" applyFont="1" applyFill="1" applyBorder="1" applyAlignment="1">
      <alignment vertical="center" wrapText="1"/>
    </xf>
    <xf numFmtId="0" fontId="19" fillId="10" borderId="66" xfId="0" applyFont="1" applyFill="1" applyBorder="1" applyAlignment="1">
      <alignment vertical="center" wrapText="1"/>
    </xf>
    <xf numFmtId="0" fontId="32" fillId="0" borderId="8" xfId="0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center" vertical="top"/>
    </xf>
    <xf numFmtId="167" fontId="33" fillId="0" borderId="14" xfId="0" applyNumberFormat="1" applyFont="1" applyFill="1" applyBorder="1" applyAlignment="1">
      <alignment horizontal="center" vertical="justify" readingOrder="1"/>
    </xf>
    <xf numFmtId="167" fontId="33" fillId="0" borderId="64" xfId="0" applyNumberFormat="1" applyFont="1" applyFill="1" applyBorder="1" applyAlignment="1">
      <alignment horizontal="center" vertical="justify" readingOrder="1"/>
    </xf>
    <xf numFmtId="0" fontId="1" fillId="0" borderId="0" xfId="0" applyFont="1" applyBorder="1" applyAlignment="1">
      <alignment horizontal="center"/>
    </xf>
    <xf numFmtId="0" fontId="18" fillId="2" borderId="3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left" vertical="center"/>
    </xf>
    <xf numFmtId="0" fontId="6" fillId="3" borderId="58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vertical="center" wrapText="1"/>
    </xf>
    <xf numFmtId="0" fontId="6" fillId="3" borderId="37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57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29" fillId="0" borderId="40" xfId="0" applyFont="1" applyBorder="1" applyAlignment="1">
      <alignment horizontal="left" vertical="top" wrapText="1"/>
    </xf>
    <xf numFmtId="0" fontId="29" fillId="0" borderId="9" xfId="0" applyFont="1" applyBorder="1" applyAlignment="1">
      <alignment horizontal="left" vertical="top" wrapText="1"/>
    </xf>
    <xf numFmtId="0" fontId="29" fillId="0" borderId="41" xfId="0" applyFont="1" applyBorder="1" applyAlignment="1">
      <alignment horizontal="left" vertical="top" wrapText="1"/>
    </xf>
    <xf numFmtId="0" fontId="29" fillId="0" borderId="42" xfId="0" applyFont="1" applyBorder="1" applyAlignment="1">
      <alignment horizontal="left" vertical="top" wrapText="1"/>
    </xf>
    <xf numFmtId="0" fontId="29" fillId="0" borderId="39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  <xf numFmtId="0" fontId="6" fillId="8" borderId="13" xfId="0" applyFont="1" applyFill="1" applyBorder="1" applyAlignment="1">
      <alignment horizontal="right" vertical="top" wrapText="1"/>
    </xf>
    <xf numFmtId="0" fontId="29" fillId="0" borderId="18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9" fillId="0" borderId="37" xfId="0" applyFont="1" applyBorder="1" applyAlignment="1">
      <alignment horizontal="left" vertical="top" wrapText="1"/>
    </xf>
    <xf numFmtId="0" fontId="29" fillId="0" borderId="25" xfId="0" applyFont="1" applyBorder="1" applyAlignment="1">
      <alignment horizontal="left" vertical="top" wrapText="1"/>
    </xf>
    <xf numFmtId="0" fontId="29" fillId="0" borderId="57" xfId="0" applyFont="1" applyBorder="1" applyAlignment="1">
      <alignment horizontal="left" vertical="top" wrapText="1"/>
    </xf>
    <xf numFmtId="0" fontId="6" fillId="3" borderId="62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6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24" xfId="1" applyNumberFormat="1" applyFont="1" applyFill="1" applyBorder="1" applyAlignment="1" applyProtection="1">
      <alignment horizontal="center"/>
    </xf>
    <xf numFmtId="0" fontId="21" fillId="0" borderId="13" xfId="1" applyNumberFormat="1" applyFont="1" applyFill="1" applyBorder="1" applyAlignment="1" applyProtection="1">
      <alignment horizontal="center"/>
    </xf>
    <xf numFmtId="0" fontId="21" fillId="0" borderId="6" xfId="1" applyNumberFormat="1" applyFont="1" applyFill="1" applyBorder="1" applyAlignment="1" applyProtection="1">
      <alignment horizontal="center"/>
    </xf>
    <xf numFmtId="0" fontId="24" fillId="7" borderId="24" xfId="1" applyNumberFormat="1" applyFont="1" applyFill="1" applyBorder="1" applyAlignment="1" applyProtection="1"/>
    <xf numFmtId="0" fontId="24" fillId="7" borderId="13" xfId="1" applyNumberFormat="1" applyFont="1" applyFill="1" applyBorder="1" applyAlignment="1" applyProtection="1"/>
    <xf numFmtId="0" fontId="24" fillId="7" borderId="6" xfId="1" applyNumberFormat="1" applyFont="1" applyFill="1" applyBorder="1" applyAlignment="1" applyProtection="1"/>
    <xf numFmtId="0" fontId="21" fillId="0" borderId="38" xfId="1" applyNumberFormat="1" applyFont="1" applyFill="1" applyBorder="1" applyAlignment="1" applyProtection="1">
      <alignment horizontal="left"/>
    </xf>
    <xf numFmtId="0" fontId="21" fillId="0" borderId="26" xfId="1" applyNumberFormat="1" applyFont="1" applyFill="1" applyBorder="1" applyAlignment="1" applyProtection="1">
      <alignment horizontal="left"/>
    </xf>
    <xf numFmtId="0" fontId="21" fillId="0" borderId="28" xfId="1" applyNumberFormat="1" applyFont="1" applyFill="1" applyBorder="1" applyAlignment="1" applyProtection="1">
      <alignment horizontal="left"/>
    </xf>
    <xf numFmtId="0" fontId="21" fillId="0" borderId="24" xfId="1" applyNumberFormat="1" applyFont="1" applyFill="1" applyBorder="1" applyAlignment="1" applyProtection="1">
      <alignment horizontal="center"/>
      <protection locked="0"/>
    </xf>
    <xf numFmtId="0" fontId="21" fillId="0" borderId="13" xfId="1" applyNumberFormat="1" applyFont="1" applyFill="1" applyBorder="1" applyAlignment="1" applyProtection="1">
      <alignment horizontal="center"/>
      <protection locked="0"/>
    </xf>
    <xf numFmtId="0" fontId="21" fillId="0" borderId="6" xfId="1" applyNumberFormat="1" applyFont="1" applyFill="1" applyBorder="1" applyAlignment="1" applyProtection="1">
      <alignment horizontal="center"/>
      <protection locked="0"/>
    </xf>
    <xf numFmtId="0" fontId="26" fillId="5" borderId="24" xfId="1" applyNumberFormat="1" applyFont="1" applyFill="1" applyBorder="1" applyAlignment="1" applyProtection="1"/>
    <xf numFmtId="0" fontId="26" fillId="5" borderId="13" xfId="1" applyNumberFormat="1" applyFont="1" applyFill="1" applyBorder="1" applyAlignment="1" applyProtection="1"/>
    <xf numFmtId="0" fontId="26" fillId="5" borderId="6" xfId="1" applyNumberFormat="1" applyFont="1" applyFill="1" applyBorder="1" applyAlignment="1" applyProtection="1"/>
    <xf numFmtId="0" fontId="21" fillId="0" borderId="37" xfId="1" applyNumberFormat="1" applyFont="1" applyFill="1" applyBorder="1" applyAlignment="1" applyProtection="1">
      <alignment horizontal="left"/>
    </xf>
    <xf numFmtId="0" fontId="21" fillId="0" borderId="25" xfId="1" applyNumberFormat="1" applyFont="1" applyFill="1" applyBorder="1" applyAlignment="1" applyProtection="1">
      <alignment horizontal="left"/>
    </xf>
    <xf numFmtId="0" fontId="21" fillId="0" borderId="27" xfId="1" applyNumberFormat="1" applyFont="1" applyFill="1" applyBorder="1" applyAlignment="1" applyProtection="1">
      <alignment horizontal="left"/>
    </xf>
    <xf numFmtId="0" fontId="26" fillId="7" borderId="38" xfId="1" applyNumberFormat="1" applyFont="1" applyFill="1" applyBorder="1" applyAlignment="1" applyProtection="1">
      <alignment horizontal="left"/>
    </xf>
    <xf numFmtId="0" fontId="26" fillId="7" borderId="26" xfId="1" applyNumberFormat="1" applyFont="1" applyFill="1" applyBorder="1" applyAlignment="1" applyProtection="1">
      <alignment horizontal="left"/>
    </xf>
    <xf numFmtId="0" fontId="26" fillId="7" borderId="28" xfId="1" applyNumberFormat="1" applyFont="1" applyFill="1" applyBorder="1" applyAlignment="1" applyProtection="1">
      <alignment horizontal="left"/>
    </xf>
    <xf numFmtId="0" fontId="26" fillId="7" borderId="24" xfId="1" applyNumberFormat="1" applyFont="1" applyFill="1" applyBorder="1" applyAlignment="1" applyProtection="1">
      <alignment horizontal="left"/>
    </xf>
    <xf numFmtId="0" fontId="26" fillId="7" borderId="13" xfId="1" applyNumberFormat="1" applyFont="1" applyFill="1" applyBorder="1" applyAlignment="1" applyProtection="1">
      <alignment horizontal="left"/>
    </xf>
    <xf numFmtId="0" fontId="26" fillId="7" borderId="6" xfId="1" applyNumberFormat="1" applyFont="1" applyFill="1" applyBorder="1" applyAlignment="1" applyProtection="1">
      <alignment horizontal="left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5" borderId="24" xfId="1" applyNumberFormat="1" applyFont="1" applyFill="1" applyBorder="1" applyAlignment="1" applyProtection="1">
      <alignment horizontal="left"/>
    </xf>
    <xf numFmtId="0" fontId="26" fillId="5" borderId="13" xfId="1" applyNumberFormat="1" applyFont="1" applyFill="1" applyBorder="1" applyAlignment="1" applyProtection="1">
      <alignment horizontal="left"/>
    </xf>
    <xf numFmtId="0" fontId="26" fillId="5" borderId="6" xfId="1" applyNumberFormat="1" applyFont="1" applyFill="1" applyBorder="1" applyAlignment="1" applyProtection="1">
      <alignment horizontal="left"/>
    </xf>
    <xf numFmtId="0" fontId="20" fillId="0" borderId="6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  <xf numFmtId="0" fontId="20" fillId="0" borderId="29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1" fillId="0" borderId="18" xfId="1" applyNumberFormat="1" applyFont="1" applyFill="1" applyBorder="1" applyAlignment="1" applyProtection="1">
      <alignment horizontal="left"/>
    </xf>
    <xf numFmtId="0" fontId="21" fillId="0" borderId="5" xfId="1" applyNumberFormat="1" applyFont="1" applyFill="1" applyBorder="1" applyAlignment="1" applyProtection="1">
      <alignment horizontal="left"/>
    </xf>
    <xf numFmtId="0" fontId="21" fillId="0" borderId="32" xfId="1" applyNumberFormat="1" applyFont="1" applyFill="1" applyBorder="1" applyAlignment="1" applyProtection="1">
      <alignment horizontal="left"/>
    </xf>
    <xf numFmtId="0" fontId="21" fillId="0" borderId="37" xfId="1" applyNumberFormat="1" applyFont="1" applyFill="1" applyBorder="1" applyAlignment="1" applyProtection="1"/>
    <xf numFmtId="0" fontId="21" fillId="0" borderId="25" xfId="1" applyNumberFormat="1" applyFont="1" applyFill="1" applyBorder="1" applyAlignment="1" applyProtection="1"/>
    <xf numFmtId="0" fontId="21" fillId="0" borderId="27" xfId="1" applyNumberFormat="1" applyFont="1" applyFill="1" applyBorder="1" applyAlignment="1" applyProtection="1"/>
    <xf numFmtId="0" fontId="21" fillId="0" borderId="38" xfId="1" applyNumberFormat="1" applyFont="1" applyFill="1" applyBorder="1" applyAlignment="1" applyProtection="1"/>
    <xf numFmtId="0" fontId="21" fillId="0" borderId="26" xfId="1" applyNumberFormat="1" applyFont="1" applyFill="1" applyBorder="1" applyAlignment="1" applyProtection="1"/>
    <xf numFmtId="0" fontId="21" fillId="0" borderId="28" xfId="1" applyNumberFormat="1" applyFont="1" applyFill="1" applyBorder="1" applyAlignment="1" applyProtection="1"/>
    <xf numFmtId="0" fontId="24" fillId="7" borderId="38" xfId="1" applyNumberFormat="1" applyFont="1" applyFill="1" applyBorder="1" applyAlignment="1" applyProtection="1"/>
    <xf numFmtId="0" fontId="24" fillId="7" borderId="26" xfId="1" applyNumberFormat="1" applyFont="1" applyFill="1" applyBorder="1" applyAlignment="1" applyProtection="1"/>
    <xf numFmtId="0" fontId="24" fillId="7" borderId="28" xfId="1" applyNumberFormat="1" applyFont="1" applyFill="1" applyBorder="1" applyAlignment="1" applyProtection="1"/>
    <xf numFmtId="0" fontId="22" fillId="0" borderId="8" xfId="1" applyFont="1" applyFill="1" applyBorder="1" applyAlignment="1">
      <alignment horizontal="center" vertical="top" wrapText="1"/>
    </xf>
    <xf numFmtId="0" fontId="22" fillId="0" borderId="14" xfId="1" applyFont="1" applyFill="1" applyBorder="1" applyAlignment="1">
      <alignment horizontal="center" vertical="top" wrapText="1"/>
    </xf>
    <xf numFmtId="0" fontId="22" fillId="0" borderId="64" xfId="1" applyFont="1" applyFill="1" applyBorder="1" applyAlignment="1">
      <alignment horizontal="center" vertical="top" wrapText="1"/>
    </xf>
    <xf numFmtId="0" fontId="21" fillId="5" borderId="24" xfId="1" applyNumberFormat="1" applyFont="1" applyFill="1" applyBorder="1" applyAlignment="1" applyProtection="1">
      <alignment horizontal="left"/>
    </xf>
    <xf numFmtId="0" fontId="21" fillId="5" borderId="13" xfId="1" applyNumberFormat="1" applyFont="1" applyFill="1" applyBorder="1" applyAlignment="1" applyProtection="1">
      <alignment horizontal="left"/>
    </xf>
    <xf numFmtId="0" fontId="21" fillId="5" borderId="6" xfId="1" applyNumberFormat="1" applyFont="1" applyFill="1" applyBorder="1" applyAlignment="1" applyProtection="1">
      <alignment horizontal="left"/>
    </xf>
    <xf numFmtId="0" fontId="21" fillId="0" borderId="18" xfId="1" applyNumberFormat="1" applyFont="1" applyFill="1" applyBorder="1" applyAlignment="1" applyProtection="1"/>
    <xf numFmtId="0" fontId="21" fillId="0" borderId="5" xfId="1" applyNumberFormat="1" applyFont="1" applyFill="1" applyBorder="1" applyAlignment="1" applyProtection="1"/>
    <xf numFmtId="0" fontId="21" fillId="0" borderId="32" xfId="1" applyNumberFormat="1" applyFont="1" applyFill="1" applyBorder="1" applyAlignment="1" applyProtection="1"/>
    <xf numFmtId="0" fontId="3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287547</xdr:colOff>
      <xdr:row>1</xdr:row>
      <xdr:rowOff>80873</xdr:rowOff>
    </xdr:from>
    <xdr:to>
      <xdr:col>2</xdr:col>
      <xdr:colOff>377406</xdr:colOff>
      <xdr:row>1</xdr:row>
      <xdr:rowOff>1134861</xdr:rowOff>
    </xdr:to>
    <xdr:pic>
      <xdr:nvPicPr>
        <xdr:cNvPr id="1025" name="Obrázok 4" descr="erb_pora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5094" y="80873"/>
          <a:ext cx="790755" cy="1053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53915</xdr:colOff>
      <xdr:row>1</xdr:row>
      <xdr:rowOff>0</xdr:rowOff>
    </xdr:from>
    <xdr:to>
      <xdr:col>2</xdr:col>
      <xdr:colOff>116816</xdr:colOff>
      <xdr:row>2</xdr:row>
      <xdr:rowOff>59591</xdr:rowOff>
    </xdr:to>
    <xdr:pic>
      <xdr:nvPicPr>
        <xdr:cNvPr id="3073" name="Obrázok 4" descr="erb_pora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76" y="0"/>
          <a:ext cx="952500" cy="1263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topLeftCell="A2" zoomScale="106" zoomScaleNormal="106" workbookViewId="0">
      <selection activeCell="A2" sqref="A2:XFD2"/>
    </sheetView>
  </sheetViews>
  <sheetFormatPr defaultRowHeight="15" x14ac:dyDescent="0.25"/>
  <cols>
    <col min="1" max="1" width="6.5703125" style="1" customWidth="1"/>
    <col min="2" max="2" width="3.85546875" style="1" customWidth="1"/>
    <col min="3" max="3" width="31.7109375" style="1" customWidth="1"/>
    <col min="4" max="6" width="12.85546875" style="1" customWidth="1"/>
    <col min="7" max="7" width="9.140625" style="1"/>
    <col min="8" max="8" width="12.28515625" style="1" bestFit="1" customWidth="1"/>
    <col min="9" max="16384" width="9.140625" style="1"/>
  </cols>
  <sheetData>
    <row r="1" spans="1:7" ht="51.75" hidden="1" customHeight="1" x14ac:dyDescent="0.25"/>
    <row r="2" spans="1:7" ht="94.5" customHeight="1" thickBot="1" x14ac:dyDescent="0.35">
      <c r="A2" s="324" t="s">
        <v>195</v>
      </c>
      <c r="B2" s="237"/>
      <c r="C2" s="232"/>
      <c r="D2" s="232"/>
      <c r="E2" s="232"/>
      <c r="F2" s="232"/>
    </row>
    <row r="3" spans="1:7" s="3" customFormat="1" ht="45.75" customHeight="1" thickBot="1" x14ac:dyDescent="0.3">
      <c r="A3" s="238" t="s">
        <v>1</v>
      </c>
      <c r="B3" s="239"/>
      <c r="C3" s="240"/>
      <c r="D3" s="159" t="s">
        <v>109</v>
      </c>
      <c r="E3" s="159" t="s">
        <v>110</v>
      </c>
      <c r="F3" s="160" t="s">
        <v>111</v>
      </c>
    </row>
    <row r="4" spans="1:7" s="3" customFormat="1" ht="9.75" customHeight="1" thickBot="1" x14ac:dyDescent="0.3">
      <c r="A4" s="179"/>
      <c r="B4" s="146"/>
      <c r="C4" s="146"/>
      <c r="D4" s="147"/>
      <c r="E4" s="147"/>
      <c r="F4" s="148"/>
      <c r="G4" s="149"/>
    </row>
    <row r="5" spans="1:7" s="135" customFormat="1" ht="21" customHeight="1" thickBot="1" x14ac:dyDescent="0.3">
      <c r="A5" s="152">
        <v>1</v>
      </c>
      <c r="B5" s="150" t="s">
        <v>7</v>
      </c>
      <c r="C5" s="151"/>
      <c r="D5" s="153">
        <f>SUM(D6:D13)</f>
        <v>315263</v>
      </c>
      <c r="E5" s="153">
        <f>SUM(E6:E13)</f>
        <v>0</v>
      </c>
      <c r="F5" s="154">
        <f>SUM(F6:F13)</f>
        <v>0</v>
      </c>
    </row>
    <row r="6" spans="1:7" s="135" customFormat="1" ht="15" customHeight="1" x14ac:dyDescent="0.25">
      <c r="A6" s="176">
        <v>111003</v>
      </c>
      <c r="B6" s="50">
        <v>41</v>
      </c>
      <c r="C6" s="52" t="s">
        <v>112</v>
      </c>
      <c r="D6" s="141">
        <v>294900</v>
      </c>
      <c r="E6" s="140"/>
      <c r="F6" s="142"/>
    </row>
    <row r="7" spans="1:7" s="135" customFormat="1" ht="15" customHeight="1" x14ac:dyDescent="0.25">
      <c r="A7" s="177">
        <v>121001</v>
      </c>
      <c r="B7" s="72">
        <v>41</v>
      </c>
      <c r="C7" s="69" t="s">
        <v>0</v>
      </c>
      <c r="D7" s="143">
        <v>3200</v>
      </c>
      <c r="E7" s="73"/>
      <c r="F7" s="82"/>
    </row>
    <row r="8" spans="1:7" s="135" customFormat="1" ht="15" customHeight="1" x14ac:dyDescent="0.25">
      <c r="A8" s="177">
        <v>121002</v>
      </c>
      <c r="B8" s="72">
        <v>41</v>
      </c>
      <c r="C8" s="69" t="s">
        <v>2</v>
      </c>
      <c r="D8" s="143">
        <v>7500</v>
      </c>
      <c r="E8" s="73"/>
      <c r="F8" s="82"/>
    </row>
    <row r="9" spans="1:7" s="135" customFormat="1" ht="15" customHeight="1" x14ac:dyDescent="0.25">
      <c r="A9" s="177">
        <v>133001</v>
      </c>
      <c r="B9" s="72">
        <v>41</v>
      </c>
      <c r="C9" s="69" t="s">
        <v>3</v>
      </c>
      <c r="D9" s="144">
        <v>250</v>
      </c>
      <c r="E9" s="48"/>
      <c r="F9" s="85"/>
    </row>
    <row r="10" spans="1:7" s="135" customFormat="1" ht="15" customHeight="1" x14ac:dyDescent="0.25">
      <c r="A10" s="206">
        <v>133006</v>
      </c>
      <c r="B10" s="72">
        <v>41</v>
      </c>
      <c r="C10" s="69" t="s">
        <v>130</v>
      </c>
      <c r="D10" s="144">
        <v>2000</v>
      </c>
      <c r="E10" s="205"/>
      <c r="F10" s="85"/>
    </row>
    <row r="11" spans="1:7" s="135" customFormat="1" ht="15" customHeight="1" x14ac:dyDescent="0.25">
      <c r="A11" s="177">
        <v>133012</v>
      </c>
      <c r="B11" s="72">
        <v>41</v>
      </c>
      <c r="C11" s="69" t="s">
        <v>4</v>
      </c>
      <c r="D11" s="144">
        <v>50</v>
      </c>
      <c r="E11" s="48"/>
      <c r="F11" s="85"/>
    </row>
    <row r="12" spans="1:7" s="135" customFormat="1" ht="15" customHeight="1" x14ac:dyDescent="0.25">
      <c r="A12" s="177">
        <v>133013</v>
      </c>
      <c r="B12" s="72">
        <v>41</v>
      </c>
      <c r="C12" s="69" t="s">
        <v>5</v>
      </c>
      <c r="D12" s="144">
        <v>7000</v>
      </c>
      <c r="E12" s="48"/>
      <c r="F12" s="85"/>
    </row>
    <row r="13" spans="1:7" s="135" customFormat="1" ht="15" customHeight="1" thickBot="1" x14ac:dyDescent="0.3">
      <c r="A13" s="178">
        <v>134001</v>
      </c>
      <c r="B13" s="51">
        <v>41</v>
      </c>
      <c r="C13" s="54" t="s">
        <v>6</v>
      </c>
      <c r="D13" s="145">
        <v>363</v>
      </c>
      <c r="E13" s="86"/>
      <c r="F13" s="87"/>
    </row>
    <row r="14" spans="1:7" s="135" customFormat="1" ht="21" customHeight="1" thickBot="1" x14ac:dyDescent="0.3">
      <c r="A14" s="152">
        <v>2</v>
      </c>
      <c r="B14" s="150" t="s">
        <v>12</v>
      </c>
      <c r="C14" s="151"/>
      <c r="D14" s="153">
        <f>SUM(D15:D24)</f>
        <v>16770</v>
      </c>
      <c r="E14" s="153">
        <f>SUM(E15:E24)</f>
        <v>0</v>
      </c>
      <c r="F14" s="154">
        <f>SUM(F15:F24)</f>
        <v>0</v>
      </c>
    </row>
    <row r="15" spans="1:7" s="135" customFormat="1" ht="15" customHeight="1" x14ac:dyDescent="0.25">
      <c r="A15" s="180">
        <v>212001</v>
      </c>
      <c r="B15" s="68">
        <v>41</v>
      </c>
      <c r="C15" s="55" t="s">
        <v>131</v>
      </c>
      <c r="D15" s="166">
        <v>1200</v>
      </c>
      <c r="E15" s="166"/>
      <c r="F15" s="167"/>
    </row>
    <row r="16" spans="1:7" s="135" customFormat="1" ht="15" customHeight="1" x14ac:dyDescent="0.25">
      <c r="A16" s="180">
        <v>212002</v>
      </c>
      <c r="B16" s="68">
        <v>41</v>
      </c>
      <c r="C16" s="55" t="s">
        <v>132</v>
      </c>
      <c r="D16" s="208">
        <v>50</v>
      </c>
      <c r="E16" s="208"/>
      <c r="F16" s="210"/>
    </row>
    <row r="17" spans="1:6" s="135" customFormat="1" ht="15" customHeight="1" x14ac:dyDescent="0.25">
      <c r="A17" s="193">
        <v>212003</v>
      </c>
      <c r="B17" s="72">
        <v>41</v>
      </c>
      <c r="C17" s="69" t="s">
        <v>8</v>
      </c>
      <c r="D17" s="48">
        <v>6000</v>
      </c>
      <c r="E17" s="48"/>
      <c r="F17" s="85"/>
    </row>
    <row r="18" spans="1:6" s="135" customFormat="1" ht="15" customHeight="1" x14ac:dyDescent="0.25">
      <c r="A18" s="193">
        <v>212004</v>
      </c>
      <c r="B18" s="72">
        <v>41</v>
      </c>
      <c r="C18" s="69" t="s">
        <v>133</v>
      </c>
      <c r="D18" s="205">
        <v>500</v>
      </c>
      <c r="E18" s="205"/>
      <c r="F18" s="85"/>
    </row>
    <row r="19" spans="1:6" s="135" customFormat="1" ht="32.25" customHeight="1" x14ac:dyDescent="0.25">
      <c r="A19" s="177">
        <v>221004</v>
      </c>
      <c r="B19" s="72">
        <v>41</v>
      </c>
      <c r="C19" s="69" t="s">
        <v>129</v>
      </c>
      <c r="D19" s="48">
        <v>2000</v>
      </c>
      <c r="E19" s="48"/>
      <c r="F19" s="85"/>
    </row>
    <row r="20" spans="1:6" s="135" customFormat="1" x14ac:dyDescent="0.25">
      <c r="A20" s="177">
        <v>222003</v>
      </c>
      <c r="B20" s="72">
        <v>41</v>
      </c>
      <c r="C20" s="69" t="s">
        <v>9</v>
      </c>
      <c r="D20" s="48"/>
      <c r="E20" s="48"/>
      <c r="F20" s="85"/>
    </row>
    <row r="21" spans="1:6" s="135" customFormat="1" ht="25.5" x14ac:dyDescent="0.25">
      <c r="A21" s="177">
        <v>223001</v>
      </c>
      <c r="B21" s="72">
        <v>41</v>
      </c>
      <c r="C21" s="69" t="s">
        <v>10</v>
      </c>
      <c r="D21" s="48">
        <v>7000</v>
      </c>
      <c r="E21" s="48"/>
      <c r="F21" s="85"/>
    </row>
    <row r="22" spans="1:6" s="135" customFormat="1" ht="15" customHeight="1" x14ac:dyDescent="0.25">
      <c r="A22" s="206">
        <v>223001</v>
      </c>
      <c r="B22" s="72">
        <v>41</v>
      </c>
      <c r="C22" s="69"/>
      <c r="D22" s="207"/>
      <c r="E22" s="207"/>
      <c r="F22" s="209"/>
    </row>
    <row r="23" spans="1:6" s="135" customFormat="1" ht="15" customHeight="1" x14ac:dyDescent="0.25">
      <c r="A23" s="177">
        <v>242</v>
      </c>
      <c r="B23" s="72">
        <v>41</v>
      </c>
      <c r="C23" s="69" t="s">
        <v>11</v>
      </c>
      <c r="D23" s="48">
        <v>20</v>
      </c>
      <c r="E23" s="48"/>
      <c r="F23" s="85"/>
    </row>
    <row r="24" spans="1:6" s="135" customFormat="1" ht="15" customHeight="1" thickBot="1" x14ac:dyDescent="0.3">
      <c r="A24" s="177">
        <v>292017</v>
      </c>
      <c r="B24" s="72">
        <v>41</v>
      </c>
      <c r="C24" s="69" t="s">
        <v>134</v>
      </c>
      <c r="D24" s="48"/>
      <c r="E24" s="48"/>
      <c r="F24" s="85"/>
    </row>
    <row r="25" spans="1:6" s="135" customFormat="1" ht="21" customHeight="1" thickBot="1" x14ac:dyDescent="0.3">
      <c r="A25" s="152">
        <v>31</v>
      </c>
      <c r="B25" s="234" t="s">
        <v>18</v>
      </c>
      <c r="C25" s="235"/>
      <c r="D25" s="153">
        <f>SUM(D26:D36)</f>
        <v>178442</v>
      </c>
      <c r="E25" s="153">
        <f>SUM(E26:E36)</f>
        <v>0</v>
      </c>
      <c r="F25" s="154">
        <f>SUM(F26:F36)</f>
        <v>0</v>
      </c>
    </row>
    <row r="26" spans="1:6" s="135" customFormat="1" ht="15" customHeight="1" x14ac:dyDescent="0.25">
      <c r="A26" s="176">
        <v>311</v>
      </c>
      <c r="B26" s="50" t="s">
        <v>136</v>
      </c>
      <c r="C26" s="222" t="s">
        <v>137</v>
      </c>
      <c r="D26" s="140">
        <v>1000</v>
      </c>
      <c r="E26" s="140"/>
      <c r="F26" s="142"/>
    </row>
    <row r="27" spans="1:6" s="135" customFormat="1" ht="15" customHeight="1" thickBot="1" x14ac:dyDescent="0.3">
      <c r="A27" s="180">
        <v>312</v>
      </c>
      <c r="B27" s="68">
        <v>111</v>
      </c>
      <c r="C27" s="69" t="s">
        <v>139</v>
      </c>
      <c r="D27" s="208">
        <v>140000</v>
      </c>
      <c r="E27" s="208"/>
      <c r="F27" s="210"/>
    </row>
    <row r="28" spans="1:6" s="135" customFormat="1" ht="15" customHeight="1" x14ac:dyDescent="0.25">
      <c r="A28" s="180">
        <v>312</v>
      </c>
      <c r="B28" s="68">
        <v>111</v>
      </c>
      <c r="C28" s="52" t="s">
        <v>135</v>
      </c>
      <c r="D28" s="208">
        <v>1000</v>
      </c>
      <c r="E28" s="208"/>
      <c r="F28" s="210"/>
    </row>
    <row r="29" spans="1:6" s="135" customFormat="1" x14ac:dyDescent="0.25">
      <c r="A29" s="177">
        <v>312</v>
      </c>
      <c r="B29" s="72">
        <v>111</v>
      </c>
      <c r="C29" s="69" t="s">
        <v>143</v>
      </c>
      <c r="D29" s="48">
        <v>5000</v>
      </c>
      <c r="E29" s="48"/>
      <c r="F29" s="85"/>
    </row>
    <row r="30" spans="1:6" s="135" customFormat="1" ht="15" customHeight="1" x14ac:dyDescent="0.25">
      <c r="A30" s="177">
        <v>312</v>
      </c>
      <c r="B30" s="72">
        <v>111</v>
      </c>
      <c r="C30" s="69" t="s">
        <v>13</v>
      </c>
      <c r="D30" s="48">
        <v>0</v>
      </c>
      <c r="E30" s="48"/>
      <c r="F30" s="85"/>
    </row>
    <row r="31" spans="1:6" s="135" customFormat="1" ht="14.25" customHeight="1" x14ac:dyDescent="0.25">
      <c r="A31" s="177">
        <v>312</v>
      </c>
      <c r="B31" s="72">
        <v>111</v>
      </c>
      <c r="C31" s="69" t="s">
        <v>138</v>
      </c>
      <c r="D31" s="48">
        <v>332</v>
      </c>
      <c r="E31" s="48"/>
      <c r="F31" s="85"/>
    </row>
    <row r="32" spans="1:6" s="135" customFormat="1" ht="15" customHeight="1" x14ac:dyDescent="0.25">
      <c r="A32" s="177">
        <v>312</v>
      </c>
      <c r="B32" s="72">
        <v>111</v>
      </c>
      <c r="C32" s="69" t="s">
        <v>14</v>
      </c>
      <c r="D32" s="73">
        <v>20</v>
      </c>
      <c r="E32" s="48"/>
      <c r="F32" s="85"/>
    </row>
    <row r="33" spans="1:6" s="135" customFormat="1" ht="15" customHeight="1" x14ac:dyDescent="0.25">
      <c r="A33" s="177">
        <v>312</v>
      </c>
      <c r="B33" s="72">
        <v>111</v>
      </c>
      <c r="C33" s="69" t="s">
        <v>15</v>
      </c>
      <c r="D33" s="73">
        <v>1000</v>
      </c>
      <c r="E33" s="48"/>
      <c r="F33" s="85"/>
    </row>
    <row r="34" spans="1:6" s="135" customFormat="1" ht="15" customHeight="1" x14ac:dyDescent="0.25">
      <c r="A34" s="177">
        <v>312</v>
      </c>
      <c r="B34" s="72">
        <v>111</v>
      </c>
      <c r="C34" s="69" t="s">
        <v>16</v>
      </c>
      <c r="D34" s="48">
        <v>90</v>
      </c>
      <c r="E34" s="48"/>
      <c r="F34" s="85"/>
    </row>
    <row r="35" spans="1:6" s="135" customFormat="1" ht="15" customHeight="1" x14ac:dyDescent="0.25">
      <c r="A35" s="177">
        <v>312</v>
      </c>
      <c r="B35" s="72">
        <v>111</v>
      </c>
      <c r="C35" s="69" t="s">
        <v>118</v>
      </c>
      <c r="D35" s="48">
        <v>30000</v>
      </c>
      <c r="E35" s="48"/>
      <c r="F35" s="85"/>
    </row>
    <row r="36" spans="1:6" s="135" customFormat="1" ht="15" customHeight="1" thickBot="1" x14ac:dyDescent="0.3">
      <c r="A36" s="178">
        <v>312</v>
      </c>
      <c r="B36" s="51">
        <v>111</v>
      </c>
      <c r="C36" s="53" t="s">
        <v>17</v>
      </c>
      <c r="D36" s="86">
        <v>0</v>
      </c>
      <c r="E36" s="86"/>
      <c r="F36" s="87"/>
    </row>
    <row r="37" spans="1:6" s="135" customFormat="1" ht="26.25" customHeight="1" thickBot="1" x14ac:dyDescent="0.3">
      <c r="A37" s="236" t="s">
        <v>19</v>
      </c>
      <c r="B37" s="236"/>
      <c r="C37" s="236"/>
      <c r="D37" s="155">
        <f>D5+D14+D25</f>
        <v>510475</v>
      </c>
      <c r="E37" s="156">
        <f>E5+E14+E25</f>
        <v>0</v>
      </c>
      <c r="F37" s="157">
        <f>F5+F14+F25</f>
        <v>0</v>
      </c>
    </row>
    <row r="38" spans="1:6" s="135" customFormat="1" ht="8.25" customHeight="1" x14ac:dyDescent="0.25">
      <c r="A38" s="181"/>
      <c r="B38" s="181"/>
      <c r="C38" s="181"/>
      <c r="D38" s="182"/>
      <c r="E38" s="183"/>
      <c r="F38" s="184"/>
    </row>
    <row r="39" spans="1:6" s="135" customFormat="1" x14ac:dyDescent="0.25">
      <c r="A39" s="177">
        <v>233001</v>
      </c>
      <c r="B39" s="72">
        <v>41</v>
      </c>
      <c r="C39" s="69" t="s">
        <v>20</v>
      </c>
      <c r="D39" s="73">
        <v>0</v>
      </c>
      <c r="E39" s="73"/>
      <c r="F39" s="82"/>
    </row>
    <row r="40" spans="1:6" s="135" customFormat="1" x14ac:dyDescent="0.25">
      <c r="A40" s="177">
        <v>322</v>
      </c>
      <c r="B40" s="72">
        <v>111</v>
      </c>
      <c r="C40" s="69" t="s">
        <v>140</v>
      </c>
      <c r="D40" s="73">
        <v>127010</v>
      </c>
      <c r="E40" s="73"/>
      <c r="F40" s="82"/>
    </row>
    <row r="41" spans="1:6" s="135" customFormat="1" x14ac:dyDescent="0.25">
      <c r="A41" s="177">
        <v>322</v>
      </c>
      <c r="B41" s="72">
        <v>111</v>
      </c>
      <c r="C41" s="69" t="s">
        <v>141</v>
      </c>
      <c r="D41" s="48">
        <v>100000</v>
      </c>
      <c r="E41" s="48"/>
      <c r="F41" s="85"/>
    </row>
    <row r="42" spans="1:6" s="135" customFormat="1" ht="15.75" thickBot="1" x14ac:dyDescent="0.3">
      <c r="A42" s="177">
        <v>322</v>
      </c>
      <c r="B42" s="72">
        <v>111</v>
      </c>
      <c r="C42" s="69" t="s">
        <v>142</v>
      </c>
      <c r="D42" s="48">
        <v>200000</v>
      </c>
      <c r="E42" s="48"/>
      <c r="F42" s="85"/>
    </row>
    <row r="43" spans="1:6" s="135" customFormat="1" ht="26.25" customHeight="1" thickBot="1" x14ac:dyDescent="0.3">
      <c r="A43" s="236" t="s">
        <v>21</v>
      </c>
      <c r="B43" s="236"/>
      <c r="C43" s="236"/>
      <c r="D43" s="155">
        <f>SUM(D39:D42)</f>
        <v>427010</v>
      </c>
      <c r="E43" s="156">
        <f>SUM(E39:E42)</f>
        <v>0</v>
      </c>
      <c r="F43" s="157">
        <f>SUM(F39:F42)</f>
        <v>0</v>
      </c>
    </row>
    <row r="44" spans="1:6" s="135" customFormat="1" ht="8.25" customHeight="1" thickBot="1" x14ac:dyDescent="0.3">
      <c r="A44" s="181"/>
      <c r="B44" s="181"/>
      <c r="C44" s="181"/>
      <c r="D44" s="182"/>
      <c r="E44" s="183"/>
      <c r="F44" s="184"/>
    </row>
    <row r="45" spans="1:6" s="135" customFormat="1" x14ac:dyDescent="0.25">
      <c r="A45" s="176">
        <v>451001</v>
      </c>
      <c r="B45" s="50">
        <v>46</v>
      </c>
      <c r="C45" s="52" t="s">
        <v>113</v>
      </c>
      <c r="D45" s="140"/>
      <c r="E45" s="140"/>
      <c r="F45" s="142"/>
    </row>
    <row r="46" spans="1:6" s="135" customFormat="1" ht="15.75" thickBot="1" x14ac:dyDescent="0.3">
      <c r="A46" s="177">
        <v>454001</v>
      </c>
      <c r="B46" s="70">
        <v>111</v>
      </c>
      <c r="C46" s="69" t="s">
        <v>22</v>
      </c>
      <c r="D46" s="48">
        <v>40000</v>
      </c>
      <c r="E46" s="48"/>
      <c r="F46" s="85"/>
    </row>
    <row r="47" spans="1:6" s="135" customFormat="1" ht="26.25" customHeight="1" thickBot="1" x14ac:dyDescent="0.3">
      <c r="A47" s="236" t="s">
        <v>23</v>
      </c>
      <c r="B47" s="236"/>
      <c r="C47" s="236"/>
      <c r="D47" s="155">
        <f>SUM(D45:D46)</f>
        <v>40000</v>
      </c>
      <c r="E47" s="156">
        <f>SUM(E45:E46)</f>
        <v>0</v>
      </c>
      <c r="F47" s="157">
        <f>SUM(F45:F46)</f>
        <v>0</v>
      </c>
    </row>
    <row r="48" spans="1:6" s="135" customFormat="1" ht="8.25" customHeight="1" thickBot="1" x14ac:dyDescent="0.3">
      <c r="A48" s="181"/>
      <c r="B48" s="181"/>
      <c r="C48" s="181"/>
      <c r="D48" s="182"/>
      <c r="E48" s="183"/>
      <c r="F48" s="184"/>
    </row>
    <row r="49" spans="1:8" s="135" customFormat="1" ht="15" customHeight="1" x14ac:dyDescent="0.25">
      <c r="A49" s="58"/>
      <c r="B49" s="59"/>
      <c r="C49" s="60" t="s">
        <v>24</v>
      </c>
      <c r="D49" s="169">
        <f>D37</f>
        <v>510475</v>
      </c>
      <c r="E49" s="168">
        <f t="shared" ref="E49:F49" si="0">E37</f>
        <v>0</v>
      </c>
      <c r="F49" s="170">
        <f t="shared" si="0"/>
        <v>0</v>
      </c>
    </row>
    <row r="50" spans="1:8" s="135" customFormat="1" ht="15" customHeight="1" x14ac:dyDescent="0.25">
      <c r="A50" s="61"/>
      <c r="B50" s="56"/>
      <c r="C50" s="57" t="s">
        <v>25</v>
      </c>
      <c r="D50" s="171">
        <f>D43</f>
        <v>427010</v>
      </c>
      <c r="E50" s="171"/>
      <c r="F50" s="172"/>
    </row>
    <row r="51" spans="1:8" s="135" customFormat="1" ht="15" customHeight="1" thickBot="1" x14ac:dyDescent="0.3">
      <c r="A51" s="62"/>
      <c r="B51" s="63"/>
      <c r="C51" s="64" t="s">
        <v>26</v>
      </c>
      <c r="D51" s="173">
        <v>40000</v>
      </c>
      <c r="E51" s="173"/>
      <c r="F51" s="174"/>
    </row>
    <row r="52" spans="1:8" s="135" customFormat="1" ht="24" customHeight="1" thickBot="1" x14ac:dyDescent="0.3">
      <c r="A52" s="241" t="s">
        <v>27</v>
      </c>
      <c r="B52" s="241"/>
      <c r="C52" s="241"/>
      <c r="D52" s="165">
        <f>SUM(D49:D51)</f>
        <v>977485</v>
      </c>
      <c r="E52" s="165">
        <f>SUM(E49:E51)</f>
        <v>0</v>
      </c>
      <c r="F52" s="223">
        <f>F49+F50+F51</f>
        <v>0</v>
      </c>
    </row>
    <row r="53" spans="1:8" s="135" customFormat="1" ht="19.5" customHeight="1" thickBot="1" x14ac:dyDescent="0.3">
      <c r="A53" s="65"/>
      <c r="B53" s="66"/>
      <c r="C53" s="67" t="s">
        <v>144</v>
      </c>
      <c r="D53" s="175">
        <v>0</v>
      </c>
      <c r="E53" s="175"/>
      <c r="F53" s="175"/>
    </row>
    <row r="54" spans="1:8" s="135" customFormat="1" ht="31.5" customHeight="1" thickBot="1" x14ac:dyDescent="0.3">
      <c r="A54" s="233" t="s">
        <v>127</v>
      </c>
      <c r="B54" s="233"/>
      <c r="C54" s="233"/>
      <c r="D54" s="158">
        <f>D52+D53</f>
        <v>977485</v>
      </c>
      <c r="E54" s="158">
        <f>E52+E53</f>
        <v>0</v>
      </c>
      <c r="F54" s="158">
        <f>F52+F53</f>
        <v>0</v>
      </c>
      <c r="H54" s="185"/>
    </row>
    <row r="55" spans="1:8" x14ac:dyDescent="0.25">
      <c r="E55" s="4"/>
      <c r="F55" s="5"/>
    </row>
    <row r="68" spans="1:6" s="2" customFormat="1" ht="18" customHeight="1" x14ac:dyDescent="0.25">
      <c r="A68" s="232"/>
      <c r="B68" s="232"/>
      <c r="C68" s="232"/>
      <c r="D68" s="232"/>
      <c r="E68" s="23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</sheetData>
  <mergeCells count="9">
    <mergeCell ref="A68:E68"/>
    <mergeCell ref="A54:C54"/>
    <mergeCell ref="B25:C25"/>
    <mergeCell ref="A37:C37"/>
    <mergeCell ref="A2:F2"/>
    <mergeCell ref="A3:C3"/>
    <mergeCell ref="A52:C52"/>
    <mergeCell ref="A43:C43"/>
    <mergeCell ref="A47:C47"/>
  </mergeCells>
  <pageMargins left="0.47244094488188981" right="0.47244094488188981" top="0.39370078740157483" bottom="0.47244094488188981" header="0.31496062992125984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showWhiteSpace="0" topLeftCell="A2" zoomScale="106" zoomScaleNormal="106" workbookViewId="0">
      <selection activeCell="A2" sqref="A2:XFD2"/>
    </sheetView>
  </sheetViews>
  <sheetFormatPr defaultRowHeight="15" x14ac:dyDescent="0.25"/>
  <cols>
    <col min="1" max="1" width="5.42578125" style="3" customWidth="1"/>
    <col min="2" max="2" width="8" style="3" customWidth="1"/>
    <col min="3" max="3" width="28.85546875" style="3" customWidth="1"/>
    <col min="4" max="6" width="12.85546875" style="3" customWidth="1"/>
    <col min="7" max="7" width="0.140625" style="3" customWidth="1"/>
    <col min="8" max="8" width="11.5703125" style="3" bestFit="1" customWidth="1"/>
    <col min="9" max="9" width="13.7109375" style="3" bestFit="1" customWidth="1"/>
    <col min="10" max="16384" width="9.140625" style="3"/>
  </cols>
  <sheetData>
    <row r="1" spans="1:6" ht="51.75" hidden="1" customHeight="1" x14ac:dyDescent="0.25"/>
    <row r="2" spans="1:6" s="137" customFormat="1" ht="94.5" customHeight="1" x14ac:dyDescent="0.25">
      <c r="A2" s="323" t="s">
        <v>196</v>
      </c>
      <c r="B2" s="264"/>
      <c r="C2" s="265"/>
      <c r="D2" s="265"/>
      <c r="E2" s="265"/>
      <c r="F2" s="265"/>
    </row>
    <row r="3" spans="1:6" ht="15.75" thickBot="1" x14ac:dyDescent="0.3"/>
    <row r="4" spans="1:6" ht="45.75" customHeight="1" thickBot="1" x14ac:dyDescent="0.3">
      <c r="A4" s="238" t="s">
        <v>89</v>
      </c>
      <c r="B4" s="239"/>
      <c r="C4" s="240"/>
      <c r="D4" s="159" t="s">
        <v>109</v>
      </c>
      <c r="E4" s="159" t="s">
        <v>110</v>
      </c>
      <c r="F4" s="160" t="s">
        <v>111</v>
      </c>
    </row>
    <row r="5" spans="1:6" s="149" customFormat="1" ht="6" customHeight="1" thickBot="1" x14ac:dyDescent="0.3">
      <c r="A5" s="161"/>
      <c r="B5" s="162"/>
      <c r="C5" s="162"/>
      <c r="D5" s="163"/>
      <c r="E5" s="163"/>
      <c r="F5" s="164"/>
    </row>
    <row r="6" spans="1:6" s="135" customFormat="1" ht="21" customHeight="1" x14ac:dyDescent="0.25">
      <c r="A6" s="242" t="s">
        <v>28</v>
      </c>
      <c r="B6" s="243"/>
      <c r="C6" s="244"/>
      <c r="D6" s="46">
        <f>SUM(D7:D51)</f>
        <v>125988</v>
      </c>
      <c r="E6" s="46">
        <f>SUM(E7:E51)</f>
        <v>0</v>
      </c>
      <c r="F6" s="47">
        <f>SUM(F7:F51)</f>
        <v>0</v>
      </c>
    </row>
    <row r="7" spans="1:6" x14ac:dyDescent="0.25">
      <c r="A7" s="101">
        <v>41</v>
      </c>
      <c r="B7" s="102">
        <v>611</v>
      </c>
      <c r="C7" s="114" t="s">
        <v>114</v>
      </c>
      <c r="D7" s="71">
        <v>36928</v>
      </c>
      <c r="E7" s="71"/>
      <c r="F7" s="74"/>
    </row>
    <row r="8" spans="1:6" x14ac:dyDescent="0.25">
      <c r="A8" s="101">
        <v>41</v>
      </c>
      <c r="B8" s="202">
        <v>612</v>
      </c>
      <c r="C8" s="215" t="s">
        <v>145</v>
      </c>
      <c r="D8" s="204">
        <v>6000</v>
      </c>
      <c r="E8" s="204"/>
      <c r="F8" s="203"/>
    </row>
    <row r="9" spans="1:6" ht="25.5" customHeight="1" x14ac:dyDescent="0.25">
      <c r="A9" s="101">
        <v>41</v>
      </c>
      <c r="B9" s="102">
        <v>62</v>
      </c>
      <c r="C9" s="114" t="s">
        <v>124</v>
      </c>
      <c r="D9" s="71">
        <v>19850</v>
      </c>
      <c r="E9" s="71"/>
      <c r="F9" s="74"/>
    </row>
    <row r="10" spans="1:6" ht="15" customHeight="1" x14ac:dyDescent="0.25">
      <c r="A10" s="103">
        <v>41</v>
      </c>
      <c r="B10" s="102">
        <v>631001</v>
      </c>
      <c r="C10" s="114" t="s">
        <v>29</v>
      </c>
      <c r="D10" s="71">
        <v>300</v>
      </c>
      <c r="E10" s="71"/>
      <c r="F10" s="74"/>
    </row>
    <row r="11" spans="1:6" ht="15" customHeight="1" x14ac:dyDescent="0.25">
      <c r="A11" s="103">
        <v>41</v>
      </c>
      <c r="B11" s="102">
        <v>632001</v>
      </c>
      <c r="C11" s="215" t="s">
        <v>146</v>
      </c>
      <c r="D11" s="71">
        <v>10000</v>
      </c>
      <c r="E11" s="71"/>
      <c r="F11" s="74"/>
    </row>
    <row r="12" spans="1:6" ht="15" customHeight="1" x14ac:dyDescent="0.25">
      <c r="A12" s="103">
        <v>41</v>
      </c>
      <c r="B12" s="102">
        <v>632003</v>
      </c>
      <c r="C12" s="114" t="s">
        <v>30</v>
      </c>
      <c r="D12" s="71">
        <v>600</v>
      </c>
      <c r="E12" s="71"/>
      <c r="F12" s="74"/>
    </row>
    <row r="13" spans="1:6" ht="15" customHeight="1" x14ac:dyDescent="0.25">
      <c r="A13" s="104">
        <v>41</v>
      </c>
      <c r="B13" s="105">
        <v>632005</v>
      </c>
      <c r="C13" s="128" t="s">
        <v>73</v>
      </c>
      <c r="D13" s="75">
        <v>1700</v>
      </c>
      <c r="E13" s="75"/>
      <c r="F13" s="78"/>
    </row>
    <row r="14" spans="1:6" ht="15" customHeight="1" x14ac:dyDescent="0.25">
      <c r="A14" s="103">
        <v>41</v>
      </c>
      <c r="B14" s="102">
        <v>632004</v>
      </c>
      <c r="C14" s="114" t="s">
        <v>125</v>
      </c>
      <c r="D14" s="71">
        <v>600</v>
      </c>
      <c r="E14" s="71"/>
      <c r="F14" s="74"/>
    </row>
    <row r="15" spans="1:6" ht="15" customHeight="1" x14ac:dyDescent="0.25">
      <c r="A15" s="103">
        <v>41</v>
      </c>
      <c r="B15" s="102">
        <v>633001</v>
      </c>
      <c r="C15" s="114" t="s">
        <v>31</v>
      </c>
      <c r="D15" s="73">
        <v>300</v>
      </c>
      <c r="E15" s="71"/>
      <c r="F15" s="74"/>
    </row>
    <row r="16" spans="1:6" ht="15" customHeight="1" x14ac:dyDescent="0.25">
      <c r="A16" s="103">
        <v>41</v>
      </c>
      <c r="B16" s="102">
        <v>633002</v>
      </c>
      <c r="C16" s="114" t="s">
        <v>32</v>
      </c>
      <c r="D16" s="73">
        <v>0</v>
      </c>
      <c r="E16" s="71"/>
      <c r="F16" s="74"/>
    </row>
    <row r="17" spans="1:9" ht="15" customHeight="1" x14ac:dyDescent="0.25">
      <c r="A17" s="103">
        <v>41</v>
      </c>
      <c r="B17" s="102">
        <v>633003</v>
      </c>
      <c r="C17" s="114" t="s">
        <v>33</v>
      </c>
      <c r="D17" s="71">
        <v>0</v>
      </c>
      <c r="E17" s="71"/>
      <c r="F17" s="74"/>
    </row>
    <row r="18" spans="1:9" ht="15" customHeight="1" x14ac:dyDescent="0.25">
      <c r="A18" s="103">
        <v>41</v>
      </c>
      <c r="B18" s="102">
        <v>633004</v>
      </c>
      <c r="C18" s="215" t="s">
        <v>147</v>
      </c>
      <c r="D18" s="71">
        <v>300</v>
      </c>
      <c r="E18" s="71"/>
      <c r="F18" s="74"/>
      <c r="I18" s="92"/>
    </row>
    <row r="19" spans="1:9" ht="15" customHeight="1" x14ac:dyDescent="0.25">
      <c r="A19" s="103">
        <v>41</v>
      </c>
      <c r="B19" s="102">
        <v>633006</v>
      </c>
      <c r="C19" s="215" t="s">
        <v>67</v>
      </c>
      <c r="D19" s="73">
        <v>5000</v>
      </c>
      <c r="E19" s="71"/>
      <c r="F19" s="74"/>
      <c r="I19" s="92"/>
    </row>
    <row r="20" spans="1:9" x14ac:dyDescent="0.25">
      <c r="A20" s="106">
        <v>41</v>
      </c>
      <c r="B20" s="107">
        <v>633009</v>
      </c>
      <c r="C20" s="113" t="s">
        <v>34</v>
      </c>
      <c r="D20" s="76">
        <v>300</v>
      </c>
      <c r="E20" s="76"/>
      <c r="F20" s="79"/>
    </row>
    <row r="21" spans="1:9" x14ac:dyDescent="0.25">
      <c r="A21" s="103">
        <v>41</v>
      </c>
      <c r="B21" s="102">
        <v>633010</v>
      </c>
      <c r="C21" s="114" t="s">
        <v>35</v>
      </c>
      <c r="D21" s="71">
        <v>450</v>
      </c>
      <c r="E21" s="71"/>
      <c r="F21" s="74"/>
    </row>
    <row r="22" spans="1:9" x14ac:dyDescent="0.25">
      <c r="A22" s="103">
        <v>41</v>
      </c>
      <c r="B22" s="102">
        <v>633013</v>
      </c>
      <c r="C22" s="114" t="s">
        <v>36</v>
      </c>
      <c r="D22" s="71">
        <v>0</v>
      </c>
      <c r="E22" s="71"/>
      <c r="F22" s="74"/>
    </row>
    <row r="23" spans="1:9" ht="15.75" customHeight="1" x14ac:dyDescent="0.25">
      <c r="A23" s="103">
        <v>41</v>
      </c>
      <c r="B23" s="102">
        <v>633015</v>
      </c>
      <c r="C23" s="215" t="s">
        <v>148</v>
      </c>
      <c r="D23" s="71">
        <v>500</v>
      </c>
      <c r="E23" s="71"/>
      <c r="F23" s="74"/>
    </row>
    <row r="24" spans="1:9" ht="15" customHeight="1" x14ac:dyDescent="0.25">
      <c r="A24" s="103">
        <v>41</v>
      </c>
      <c r="B24" s="102">
        <v>633016</v>
      </c>
      <c r="C24" s="114" t="s">
        <v>37</v>
      </c>
      <c r="D24" s="71">
        <v>1000</v>
      </c>
      <c r="E24" s="71"/>
      <c r="F24" s="74"/>
    </row>
    <row r="25" spans="1:9" ht="15" customHeight="1" x14ac:dyDescent="0.25">
      <c r="A25" s="103">
        <v>41</v>
      </c>
      <c r="B25" s="102">
        <v>633018</v>
      </c>
      <c r="C25" s="215" t="s">
        <v>149</v>
      </c>
      <c r="D25" s="71">
        <v>500</v>
      </c>
      <c r="E25" s="71"/>
      <c r="F25" s="74"/>
    </row>
    <row r="26" spans="1:9" ht="15" customHeight="1" x14ac:dyDescent="0.25">
      <c r="A26" s="214">
        <v>41</v>
      </c>
      <c r="B26" s="213">
        <v>634001</v>
      </c>
      <c r="C26" s="114" t="s">
        <v>38</v>
      </c>
      <c r="D26" s="71">
        <v>3500</v>
      </c>
      <c r="E26" s="71"/>
      <c r="F26" s="74"/>
    </row>
    <row r="27" spans="1:9" ht="15" customHeight="1" x14ac:dyDescent="0.25">
      <c r="A27" s="103">
        <v>41</v>
      </c>
      <c r="B27" s="102">
        <v>634002</v>
      </c>
      <c r="C27" s="215" t="s">
        <v>150</v>
      </c>
      <c r="D27" s="71">
        <v>200</v>
      </c>
      <c r="E27" s="71"/>
      <c r="F27" s="74"/>
    </row>
    <row r="28" spans="1:9" ht="25.5" customHeight="1" x14ac:dyDescent="0.25">
      <c r="A28" s="104">
        <v>41</v>
      </c>
      <c r="B28" s="105">
        <v>634003</v>
      </c>
      <c r="C28" s="216" t="s">
        <v>151</v>
      </c>
      <c r="D28" s="75">
        <v>1510</v>
      </c>
      <c r="E28" s="75"/>
      <c r="F28" s="78"/>
    </row>
    <row r="29" spans="1:9" ht="37.5" customHeight="1" x14ac:dyDescent="0.25">
      <c r="A29" s="103">
        <v>41</v>
      </c>
      <c r="B29" s="102">
        <v>634005</v>
      </c>
      <c r="C29" s="114" t="s">
        <v>126</v>
      </c>
      <c r="D29" s="71">
        <v>100</v>
      </c>
      <c r="E29" s="71"/>
      <c r="F29" s="74"/>
    </row>
    <row r="30" spans="1:9" ht="15" customHeight="1" x14ac:dyDescent="0.25">
      <c r="A30" s="103">
        <v>41</v>
      </c>
      <c r="B30" s="102">
        <v>635002</v>
      </c>
      <c r="C30" s="114" t="s">
        <v>115</v>
      </c>
      <c r="D30" s="71">
        <v>200</v>
      </c>
      <c r="E30" s="71"/>
      <c r="F30" s="74"/>
    </row>
    <row r="31" spans="1:9" ht="15" customHeight="1" x14ac:dyDescent="0.25">
      <c r="A31" s="103">
        <v>41</v>
      </c>
      <c r="B31" s="102">
        <v>635004</v>
      </c>
      <c r="C31" s="114" t="s">
        <v>75</v>
      </c>
      <c r="D31" s="71">
        <v>600</v>
      </c>
      <c r="E31" s="71"/>
      <c r="F31" s="74"/>
    </row>
    <row r="32" spans="1:9" ht="15" customHeight="1" x14ac:dyDescent="0.25">
      <c r="A32" s="103">
        <v>41</v>
      </c>
      <c r="B32" s="102">
        <v>635006</v>
      </c>
      <c r="C32" s="114" t="s">
        <v>74</v>
      </c>
      <c r="D32" s="71">
        <v>200</v>
      </c>
      <c r="E32" s="71"/>
      <c r="F32" s="74"/>
    </row>
    <row r="33" spans="1:6" ht="15" customHeight="1" x14ac:dyDescent="0.25">
      <c r="A33" s="103">
        <v>41</v>
      </c>
      <c r="B33" s="102">
        <v>635009</v>
      </c>
      <c r="C33" s="215" t="s">
        <v>152</v>
      </c>
      <c r="D33" s="71">
        <v>200</v>
      </c>
      <c r="E33" s="71"/>
      <c r="F33" s="74"/>
    </row>
    <row r="34" spans="1:6" x14ac:dyDescent="0.25">
      <c r="A34" s="103">
        <v>41</v>
      </c>
      <c r="B34" s="102">
        <v>636002</v>
      </c>
      <c r="C34" s="215" t="s">
        <v>153</v>
      </c>
      <c r="D34" s="71">
        <v>600</v>
      </c>
      <c r="E34" s="71"/>
      <c r="F34" s="74"/>
    </row>
    <row r="35" spans="1:6" x14ac:dyDescent="0.25">
      <c r="A35" s="103">
        <v>41</v>
      </c>
      <c r="B35" s="102">
        <v>637001</v>
      </c>
      <c r="C35" s="114" t="s">
        <v>39</v>
      </c>
      <c r="D35" s="71">
        <v>200</v>
      </c>
      <c r="E35" s="71"/>
      <c r="F35" s="74"/>
    </row>
    <row r="36" spans="1:6" ht="15" customHeight="1" x14ac:dyDescent="0.25">
      <c r="A36" s="103">
        <v>41</v>
      </c>
      <c r="B36" s="102">
        <v>637003</v>
      </c>
      <c r="C36" s="114" t="s">
        <v>40</v>
      </c>
      <c r="D36" s="71">
        <v>4000</v>
      </c>
      <c r="E36" s="71"/>
      <c r="F36" s="74"/>
    </row>
    <row r="37" spans="1:6" ht="15" customHeight="1" x14ac:dyDescent="0.25">
      <c r="A37" s="104">
        <v>41</v>
      </c>
      <c r="B37" s="105">
        <v>637004</v>
      </c>
      <c r="C37" s="216" t="s">
        <v>154</v>
      </c>
      <c r="D37" s="75">
        <v>9400</v>
      </c>
      <c r="E37" s="75"/>
      <c r="F37" s="78"/>
    </row>
    <row r="38" spans="1:6" x14ac:dyDescent="0.25">
      <c r="A38" s="103">
        <v>41</v>
      </c>
      <c r="B38" s="102">
        <v>637006</v>
      </c>
      <c r="C38" s="215" t="s">
        <v>155</v>
      </c>
      <c r="D38" s="71">
        <v>1000</v>
      </c>
      <c r="E38" s="71"/>
      <c r="F38" s="74"/>
    </row>
    <row r="39" spans="1:6" x14ac:dyDescent="0.25">
      <c r="A39" s="211">
        <v>41</v>
      </c>
      <c r="B39" s="212">
        <v>637011</v>
      </c>
      <c r="C39" s="215" t="s">
        <v>65</v>
      </c>
      <c r="D39" s="71">
        <v>1000</v>
      </c>
      <c r="E39" s="71"/>
      <c r="F39" s="74"/>
    </row>
    <row r="40" spans="1:6" x14ac:dyDescent="0.25">
      <c r="A40" s="211">
        <v>41</v>
      </c>
      <c r="B40" s="212">
        <v>637012</v>
      </c>
      <c r="C40" s="215" t="s">
        <v>60</v>
      </c>
      <c r="D40" s="219">
        <v>300</v>
      </c>
      <c r="E40" s="219"/>
      <c r="F40" s="221"/>
    </row>
    <row r="41" spans="1:6" ht="15" customHeight="1" x14ac:dyDescent="0.25">
      <c r="A41" s="103">
        <v>41</v>
      </c>
      <c r="B41" s="102">
        <v>637014</v>
      </c>
      <c r="C41" s="215" t="s">
        <v>156</v>
      </c>
      <c r="D41" s="71">
        <v>4000</v>
      </c>
      <c r="E41" s="71"/>
      <c r="F41" s="74"/>
    </row>
    <row r="42" spans="1:6" ht="15.75" customHeight="1" x14ac:dyDescent="0.25">
      <c r="A42" s="103">
        <v>41</v>
      </c>
      <c r="B42" s="102">
        <v>637015</v>
      </c>
      <c r="C42" s="215" t="s">
        <v>157</v>
      </c>
      <c r="D42" s="71">
        <v>900</v>
      </c>
      <c r="E42" s="71"/>
      <c r="F42" s="74"/>
    </row>
    <row r="43" spans="1:6" ht="15.75" customHeight="1" x14ac:dyDescent="0.25">
      <c r="A43" s="214">
        <v>41</v>
      </c>
      <c r="B43" s="213">
        <v>637015</v>
      </c>
      <c r="C43" s="215" t="s">
        <v>158</v>
      </c>
      <c r="D43" s="219">
        <v>350</v>
      </c>
      <c r="E43" s="219"/>
      <c r="F43" s="221"/>
    </row>
    <row r="44" spans="1:6" ht="15" customHeight="1" x14ac:dyDescent="0.25">
      <c r="A44" s="103">
        <v>41</v>
      </c>
      <c r="B44" s="102">
        <v>637026</v>
      </c>
      <c r="C44" s="114" t="s">
        <v>42</v>
      </c>
      <c r="D44" s="71">
        <v>3000</v>
      </c>
      <c r="E44" s="71"/>
      <c r="F44" s="74"/>
    </row>
    <row r="45" spans="1:6" ht="15" customHeight="1" x14ac:dyDescent="0.25">
      <c r="A45" s="103">
        <v>41</v>
      </c>
      <c r="B45" s="102">
        <v>637027</v>
      </c>
      <c r="C45" s="114" t="s">
        <v>43</v>
      </c>
      <c r="D45" s="71">
        <v>5000</v>
      </c>
      <c r="E45" s="71"/>
      <c r="F45" s="74"/>
    </row>
    <row r="46" spans="1:6" ht="15" customHeight="1" x14ac:dyDescent="0.25">
      <c r="A46" s="103">
        <v>111</v>
      </c>
      <c r="B46" s="102">
        <v>633006</v>
      </c>
      <c r="C46" s="114" t="s">
        <v>116</v>
      </c>
      <c r="D46" s="73"/>
      <c r="E46" s="73"/>
      <c r="F46" s="82"/>
    </row>
    <row r="47" spans="1:6" ht="15" customHeight="1" x14ac:dyDescent="0.25">
      <c r="A47" s="103">
        <v>41</v>
      </c>
      <c r="B47" s="102">
        <v>641009</v>
      </c>
      <c r="C47" s="215" t="s">
        <v>159</v>
      </c>
      <c r="D47" s="71">
        <v>200</v>
      </c>
      <c r="E47" s="71"/>
      <c r="F47" s="74"/>
    </row>
    <row r="48" spans="1:6" ht="15" customHeight="1" x14ac:dyDescent="0.25">
      <c r="A48" s="103">
        <v>41</v>
      </c>
      <c r="B48" s="102">
        <v>642002</v>
      </c>
      <c r="C48" s="215" t="s">
        <v>160</v>
      </c>
      <c r="D48" s="73">
        <v>1000</v>
      </c>
      <c r="E48" s="73"/>
      <c r="F48" s="82"/>
    </row>
    <row r="49" spans="1:7" ht="15" customHeight="1" x14ac:dyDescent="0.25">
      <c r="A49" s="103">
        <v>41</v>
      </c>
      <c r="B49" s="102">
        <v>642006</v>
      </c>
      <c r="C49" s="215" t="s">
        <v>161</v>
      </c>
      <c r="D49" s="73">
        <v>2000</v>
      </c>
      <c r="E49" s="73"/>
      <c r="F49" s="82"/>
    </row>
    <row r="50" spans="1:7" ht="15" customHeight="1" x14ac:dyDescent="0.25">
      <c r="A50" s="103">
        <v>41</v>
      </c>
      <c r="B50" s="102">
        <v>642006</v>
      </c>
      <c r="C50" s="215" t="s">
        <v>162</v>
      </c>
      <c r="D50" s="73">
        <v>2000</v>
      </c>
      <c r="E50" s="73"/>
      <c r="F50" s="82"/>
    </row>
    <row r="51" spans="1:7" ht="15" customHeight="1" thickBot="1" x14ac:dyDescent="0.3">
      <c r="A51" s="103">
        <v>41</v>
      </c>
      <c r="B51" s="102">
        <v>642006</v>
      </c>
      <c r="C51" s="215" t="s">
        <v>163</v>
      </c>
      <c r="D51" s="73">
        <v>200</v>
      </c>
      <c r="E51" s="73"/>
      <c r="F51" s="82"/>
    </row>
    <row r="52" spans="1:7" s="135" customFormat="1" ht="21" customHeight="1" x14ac:dyDescent="0.25">
      <c r="A52" s="242" t="s">
        <v>76</v>
      </c>
      <c r="B52" s="243"/>
      <c r="C52" s="244"/>
      <c r="D52" s="46">
        <f>SUM(D53:D58)</f>
        <v>4290</v>
      </c>
      <c r="E52" s="46">
        <f>SUM(E53:E58)</f>
        <v>0</v>
      </c>
      <c r="F52" s="47">
        <f>SUM(F53:F58)</f>
        <v>0</v>
      </c>
    </row>
    <row r="53" spans="1:7" ht="15" customHeight="1" x14ac:dyDescent="0.25">
      <c r="A53" s="106">
        <v>41</v>
      </c>
      <c r="B53" s="107">
        <v>611</v>
      </c>
      <c r="C53" s="113" t="s">
        <v>44</v>
      </c>
      <c r="D53" s="76">
        <v>1500</v>
      </c>
      <c r="E53" s="76"/>
      <c r="F53" s="79"/>
    </row>
    <row r="54" spans="1:7" ht="15" customHeight="1" x14ac:dyDescent="0.25">
      <c r="A54" s="103">
        <v>41</v>
      </c>
      <c r="B54" s="102">
        <v>62</v>
      </c>
      <c r="C54" s="215" t="s">
        <v>166</v>
      </c>
      <c r="D54" s="71">
        <v>600</v>
      </c>
      <c r="E54" s="71"/>
      <c r="F54" s="74"/>
    </row>
    <row r="55" spans="1:7" ht="15" customHeight="1" x14ac:dyDescent="0.25">
      <c r="A55" s="103">
        <v>41</v>
      </c>
      <c r="B55" s="102">
        <v>637005</v>
      </c>
      <c r="C55" s="114" t="s">
        <v>45</v>
      </c>
      <c r="D55" s="71">
        <v>1000</v>
      </c>
      <c r="E55" s="71"/>
      <c r="F55" s="74"/>
    </row>
    <row r="56" spans="1:7" ht="15" customHeight="1" x14ac:dyDescent="0.25">
      <c r="A56" s="103">
        <v>41</v>
      </c>
      <c r="B56" s="102">
        <v>637012</v>
      </c>
      <c r="C56" s="215" t="s">
        <v>164</v>
      </c>
      <c r="D56" s="71">
        <v>180</v>
      </c>
      <c r="E56" s="71"/>
      <c r="F56" s="74"/>
    </row>
    <row r="57" spans="1:7" ht="15" customHeight="1" x14ac:dyDescent="0.25">
      <c r="A57" s="103">
        <v>41</v>
      </c>
      <c r="B57" s="102">
        <v>637016</v>
      </c>
      <c r="C57" s="114" t="s">
        <v>46</v>
      </c>
      <c r="D57" s="71">
        <v>800</v>
      </c>
      <c r="E57" s="71"/>
      <c r="F57" s="74"/>
    </row>
    <row r="58" spans="1:7" ht="15" customHeight="1" thickBot="1" x14ac:dyDescent="0.3">
      <c r="A58" s="103">
        <v>41</v>
      </c>
      <c r="B58" s="102">
        <v>653002</v>
      </c>
      <c r="C58" s="215" t="s">
        <v>165</v>
      </c>
      <c r="D58" s="71">
        <v>210</v>
      </c>
      <c r="E58" s="71"/>
      <c r="F58" s="74"/>
    </row>
    <row r="59" spans="1:7" s="135" customFormat="1" ht="21" customHeight="1" x14ac:dyDescent="0.25">
      <c r="A59" s="242" t="s">
        <v>47</v>
      </c>
      <c r="B59" s="243"/>
      <c r="C59" s="244"/>
      <c r="D59" s="46">
        <f>D60</f>
        <v>1700</v>
      </c>
      <c r="E59" s="46">
        <v>0</v>
      </c>
      <c r="F59" s="47">
        <v>0</v>
      </c>
    </row>
    <row r="60" spans="1:7" ht="15" customHeight="1" thickBot="1" x14ac:dyDescent="0.3">
      <c r="A60" s="110">
        <v>41</v>
      </c>
      <c r="B60" s="111">
        <v>651002</v>
      </c>
      <c r="C60" s="130" t="s">
        <v>167</v>
      </c>
      <c r="D60" s="77">
        <v>1700</v>
      </c>
      <c r="E60" s="77">
        <v>0</v>
      </c>
      <c r="F60" s="77">
        <v>0</v>
      </c>
    </row>
    <row r="61" spans="1:7" s="135" customFormat="1" ht="21" customHeight="1" x14ac:dyDescent="0.25">
      <c r="A61" s="242" t="s">
        <v>48</v>
      </c>
      <c r="B61" s="243"/>
      <c r="C61" s="244"/>
      <c r="D61" s="46">
        <f>SUM(D62:D72)</f>
        <v>3000</v>
      </c>
      <c r="E61" s="46">
        <f>SUM(E62:E72)</f>
        <v>0</v>
      </c>
      <c r="F61" s="47">
        <f>SUM(F62:F72)</f>
        <v>0</v>
      </c>
    </row>
    <row r="62" spans="1:7" ht="15" customHeight="1" x14ac:dyDescent="0.25">
      <c r="A62" s="101">
        <v>41</v>
      </c>
      <c r="B62" s="102">
        <v>633006</v>
      </c>
      <c r="C62" s="114" t="s">
        <v>49</v>
      </c>
      <c r="D62" s="73">
        <v>350</v>
      </c>
      <c r="E62" s="73"/>
      <c r="F62" s="82"/>
      <c r="G62" s="95">
        <v>200</v>
      </c>
    </row>
    <row r="63" spans="1:7" ht="15" customHeight="1" x14ac:dyDescent="0.25">
      <c r="A63" s="101">
        <v>111</v>
      </c>
      <c r="B63" s="102">
        <v>633006</v>
      </c>
      <c r="C63" s="215" t="s">
        <v>168</v>
      </c>
      <c r="D63" s="73"/>
      <c r="E63" s="73"/>
      <c r="F63" s="82"/>
    </row>
    <row r="64" spans="1:7" ht="15" customHeight="1" x14ac:dyDescent="0.25">
      <c r="A64" s="103">
        <v>41</v>
      </c>
      <c r="B64" s="102">
        <v>633007</v>
      </c>
      <c r="C64" s="114" t="s">
        <v>50</v>
      </c>
      <c r="D64" s="73">
        <v>200</v>
      </c>
      <c r="E64" s="73"/>
      <c r="F64" s="82"/>
    </row>
    <row r="65" spans="1:6" ht="15" customHeight="1" x14ac:dyDescent="0.25">
      <c r="A65" s="103">
        <v>111</v>
      </c>
      <c r="B65" s="102">
        <v>633007</v>
      </c>
      <c r="C65" s="215" t="s">
        <v>169</v>
      </c>
      <c r="D65" s="73">
        <v>1400</v>
      </c>
      <c r="E65" s="73"/>
      <c r="F65" s="82"/>
    </row>
    <row r="66" spans="1:6" ht="15" customHeight="1" x14ac:dyDescent="0.25">
      <c r="A66" s="103">
        <v>41</v>
      </c>
      <c r="B66" s="102">
        <v>634001</v>
      </c>
      <c r="C66" s="215" t="s">
        <v>170</v>
      </c>
      <c r="D66" s="71">
        <v>250</v>
      </c>
      <c r="E66" s="71"/>
      <c r="F66" s="74"/>
    </row>
    <row r="67" spans="1:6" ht="15" customHeight="1" x14ac:dyDescent="0.25">
      <c r="A67" s="103">
        <v>41</v>
      </c>
      <c r="B67" s="102">
        <v>634002</v>
      </c>
      <c r="C67" s="114" t="s">
        <v>78</v>
      </c>
      <c r="D67" s="73">
        <v>150</v>
      </c>
      <c r="E67" s="73"/>
      <c r="F67" s="82"/>
    </row>
    <row r="68" spans="1:6" ht="15" customHeight="1" x14ac:dyDescent="0.25">
      <c r="A68" s="103">
        <v>41</v>
      </c>
      <c r="B68" s="102">
        <v>634003</v>
      </c>
      <c r="C68" s="114" t="s">
        <v>51</v>
      </c>
      <c r="D68" s="71">
        <v>100</v>
      </c>
      <c r="E68" s="71"/>
      <c r="F68" s="74"/>
    </row>
    <row r="69" spans="1:6" ht="15" customHeight="1" x14ac:dyDescent="0.25">
      <c r="A69" s="103">
        <v>41</v>
      </c>
      <c r="B69" s="102">
        <v>635006</v>
      </c>
      <c r="C69" s="114" t="s">
        <v>52</v>
      </c>
      <c r="D69" s="71"/>
      <c r="E69" s="71"/>
      <c r="F69" s="74"/>
    </row>
    <row r="70" spans="1:6" ht="15" customHeight="1" x14ac:dyDescent="0.25">
      <c r="A70" s="103">
        <v>41</v>
      </c>
      <c r="B70" s="102">
        <v>637001</v>
      </c>
      <c r="C70" s="114" t="s">
        <v>117</v>
      </c>
      <c r="D70" s="71">
        <v>100</v>
      </c>
      <c r="E70" s="71"/>
      <c r="F70" s="74"/>
    </row>
    <row r="71" spans="1:6" ht="15" customHeight="1" x14ac:dyDescent="0.25">
      <c r="A71" s="103">
        <v>41</v>
      </c>
      <c r="B71" s="102">
        <v>637004</v>
      </c>
      <c r="C71" s="114" t="s">
        <v>77</v>
      </c>
      <c r="D71" s="71">
        <v>450</v>
      </c>
      <c r="E71" s="73"/>
      <c r="F71" s="74"/>
    </row>
    <row r="72" spans="1:6" ht="15" customHeight="1" thickBot="1" x14ac:dyDescent="0.3">
      <c r="A72" s="103">
        <v>41</v>
      </c>
      <c r="B72" s="102">
        <v>637005</v>
      </c>
      <c r="C72" s="114" t="s">
        <v>41</v>
      </c>
      <c r="D72" s="71"/>
      <c r="E72" s="71"/>
      <c r="F72" s="74"/>
    </row>
    <row r="73" spans="1:6" s="135" customFormat="1" ht="21" customHeight="1" x14ac:dyDescent="0.25">
      <c r="A73" s="242" t="s">
        <v>53</v>
      </c>
      <c r="B73" s="243"/>
      <c r="C73" s="244"/>
      <c r="D73" s="46">
        <f>SUM(D74:D75)</f>
        <v>2500</v>
      </c>
      <c r="E73" s="46">
        <f>SUM(E74:E75)</f>
        <v>0</v>
      </c>
      <c r="F73" s="47">
        <f>SUM(F74:F75)</f>
        <v>0</v>
      </c>
    </row>
    <row r="74" spans="1:6" x14ac:dyDescent="0.25">
      <c r="A74" s="115">
        <v>41</v>
      </c>
      <c r="B74" s="116">
        <v>633006</v>
      </c>
      <c r="C74" s="131" t="s">
        <v>171</v>
      </c>
      <c r="D74" s="76">
        <v>1000</v>
      </c>
      <c r="E74" s="76"/>
      <c r="F74" s="79"/>
    </row>
    <row r="75" spans="1:6" ht="16.5" customHeight="1" thickBot="1" x14ac:dyDescent="0.3">
      <c r="A75" s="117">
        <v>41</v>
      </c>
      <c r="B75" s="118">
        <v>635006</v>
      </c>
      <c r="C75" s="132" t="s">
        <v>172</v>
      </c>
      <c r="D75" s="83">
        <v>1500</v>
      </c>
      <c r="E75" s="83"/>
      <c r="F75" s="84"/>
    </row>
    <row r="76" spans="1:6" s="135" customFormat="1" ht="21" customHeight="1" x14ac:dyDescent="0.25">
      <c r="A76" s="242" t="s">
        <v>54</v>
      </c>
      <c r="B76" s="243"/>
      <c r="C76" s="244"/>
      <c r="D76" s="46">
        <f>SUM(D77:D81)</f>
        <v>12000</v>
      </c>
      <c r="E76" s="46">
        <f>SUM(E77:E81)</f>
        <v>0</v>
      </c>
      <c r="F76" s="47">
        <f>SUM(F77:F81)</f>
        <v>0</v>
      </c>
    </row>
    <row r="77" spans="1:6" ht="14.25" customHeight="1" x14ac:dyDescent="0.25">
      <c r="A77" s="112">
        <v>111</v>
      </c>
      <c r="B77" s="107">
        <v>633004</v>
      </c>
      <c r="C77" s="113" t="s">
        <v>173</v>
      </c>
      <c r="D77" s="76"/>
      <c r="E77" s="76"/>
      <c r="F77" s="79"/>
    </row>
    <row r="78" spans="1:6" ht="15" customHeight="1" x14ac:dyDescent="0.25">
      <c r="A78" s="101">
        <v>41</v>
      </c>
      <c r="B78" s="102">
        <v>637004</v>
      </c>
      <c r="C78" s="114" t="s">
        <v>55</v>
      </c>
      <c r="D78" s="71">
        <v>10600</v>
      </c>
      <c r="E78" s="71"/>
      <c r="F78" s="74"/>
    </row>
    <row r="79" spans="1:6" ht="15" customHeight="1" x14ac:dyDescent="0.25">
      <c r="A79" s="101">
        <v>41</v>
      </c>
      <c r="B79" s="102">
        <v>637012</v>
      </c>
      <c r="C79" s="114" t="s">
        <v>56</v>
      </c>
      <c r="D79" s="71">
        <v>1100</v>
      </c>
      <c r="E79" s="71"/>
      <c r="F79" s="74"/>
    </row>
    <row r="80" spans="1:6" ht="15" customHeight="1" x14ac:dyDescent="0.25">
      <c r="A80" s="101">
        <v>41</v>
      </c>
      <c r="B80" s="119">
        <v>642006</v>
      </c>
      <c r="C80" s="114" t="s">
        <v>57</v>
      </c>
      <c r="D80" s="71">
        <v>300</v>
      </c>
      <c r="E80" s="71"/>
      <c r="F80" s="74"/>
    </row>
    <row r="81" spans="1:7" ht="15" customHeight="1" thickBot="1" x14ac:dyDescent="0.3">
      <c r="A81" s="120">
        <v>111</v>
      </c>
      <c r="B81" s="109">
        <v>637004</v>
      </c>
      <c r="C81" s="129" t="s">
        <v>58</v>
      </c>
      <c r="D81" s="83"/>
      <c r="E81" s="83"/>
      <c r="F81" s="84"/>
    </row>
    <row r="82" spans="1:7" s="135" customFormat="1" ht="21" customHeight="1" x14ac:dyDescent="0.25">
      <c r="A82" s="242" t="s">
        <v>62</v>
      </c>
      <c r="B82" s="243"/>
      <c r="C82" s="244"/>
      <c r="D82" s="46">
        <f>SUM(D83:D85)</f>
        <v>2500</v>
      </c>
      <c r="E82" s="46">
        <f>SUM(E83:E85)</f>
        <v>0</v>
      </c>
      <c r="F82" s="47">
        <f>SUM(F83:F85)</f>
        <v>0</v>
      </c>
    </row>
    <row r="83" spans="1:7" ht="15" customHeight="1" x14ac:dyDescent="0.25">
      <c r="A83" s="121">
        <v>41</v>
      </c>
      <c r="B83" s="102">
        <v>633006</v>
      </c>
      <c r="C83" s="215" t="s">
        <v>61</v>
      </c>
      <c r="D83" s="71">
        <v>1000</v>
      </c>
      <c r="E83" s="71"/>
      <c r="F83" s="71"/>
    </row>
    <row r="84" spans="1:7" ht="15" customHeight="1" x14ac:dyDescent="0.25">
      <c r="A84" s="121">
        <v>41</v>
      </c>
      <c r="B84" s="102">
        <v>635004</v>
      </c>
      <c r="C84" s="215" t="s">
        <v>174</v>
      </c>
      <c r="D84" s="71">
        <v>500</v>
      </c>
      <c r="E84" s="71"/>
      <c r="F84" s="71"/>
    </row>
    <row r="85" spans="1:7" ht="15" customHeight="1" thickBot="1" x14ac:dyDescent="0.3">
      <c r="A85" s="121">
        <v>41</v>
      </c>
      <c r="B85" s="102">
        <v>637012</v>
      </c>
      <c r="C85" s="215" t="s">
        <v>175</v>
      </c>
      <c r="D85" s="71">
        <v>1000</v>
      </c>
      <c r="E85" s="71"/>
      <c r="F85" s="71"/>
    </row>
    <row r="86" spans="1:7" s="135" customFormat="1" ht="21" customHeight="1" x14ac:dyDescent="0.25">
      <c r="A86" s="242" t="s">
        <v>63</v>
      </c>
      <c r="B86" s="243"/>
      <c r="C86" s="244"/>
      <c r="D86" s="46">
        <f>SUM(D87:D89)</f>
        <v>1500</v>
      </c>
      <c r="E86" s="46">
        <f>SUM(E87:E89)</f>
        <v>0</v>
      </c>
      <c r="F86" s="47">
        <f>SUM(F87:F89)</f>
        <v>0</v>
      </c>
    </row>
    <row r="87" spans="1:7" ht="15" customHeight="1" x14ac:dyDescent="0.25">
      <c r="A87" s="106">
        <v>41</v>
      </c>
      <c r="B87" s="107">
        <v>632001</v>
      </c>
      <c r="C87" s="113" t="s">
        <v>59</v>
      </c>
      <c r="D87" s="76"/>
      <c r="E87" s="76"/>
      <c r="F87" s="79"/>
    </row>
    <row r="88" spans="1:7" ht="15" customHeight="1" x14ac:dyDescent="0.25">
      <c r="A88" s="103">
        <v>41</v>
      </c>
      <c r="B88" s="102">
        <v>633006</v>
      </c>
      <c r="C88" s="114" t="s">
        <v>49</v>
      </c>
      <c r="D88" s="71">
        <v>1000</v>
      </c>
      <c r="E88" s="71"/>
      <c r="F88" s="74"/>
    </row>
    <row r="89" spans="1:7" ht="15" customHeight="1" thickBot="1" x14ac:dyDescent="0.3">
      <c r="A89" s="108">
        <v>41</v>
      </c>
      <c r="B89" s="109">
        <v>635006</v>
      </c>
      <c r="C89" s="129" t="s">
        <v>64</v>
      </c>
      <c r="D89" s="83">
        <v>500</v>
      </c>
      <c r="E89" s="83"/>
      <c r="F89" s="84"/>
    </row>
    <row r="90" spans="1:7" s="135" customFormat="1" ht="21" customHeight="1" x14ac:dyDescent="0.25">
      <c r="A90" s="242" t="s">
        <v>66</v>
      </c>
      <c r="B90" s="243"/>
      <c r="C90" s="244"/>
      <c r="D90" s="46">
        <f>SUM(D91:D93)</f>
        <v>6100</v>
      </c>
      <c r="E90" s="46">
        <f>SUM(E91:E93)</f>
        <v>0</v>
      </c>
      <c r="F90" s="47">
        <f>SUM(F91:F93)</f>
        <v>0</v>
      </c>
    </row>
    <row r="91" spans="1:7" ht="15" customHeight="1" x14ac:dyDescent="0.25">
      <c r="A91" s="103">
        <v>41</v>
      </c>
      <c r="B91" s="102">
        <v>633006</v>
      </c>
      <c r="C91" s="215" t="s">
        <v>49</v>
      </c>
      <c r="D91" s="71">
        <v>50</v>
      </c>
      <c r="E91" s="71"/>
      <c r="F91" s="74"/>
      <c r="G91" s="96"/>
    </row>
    <row r="92" spans="1:7" ht="15" customHeight="1" x14ac:dyDescent="0.25">
      <c r="A92" s="211">
        <v>41</v>
      </c>
      <c r="B92" s="212">
        <v>635006</v>
      </c>
      <c r="C92" s="216" t="s">
        <v>176</v>
      </c>
      <c r="D92" s="218">
        <v>50</v>
      </c>
      <c r="E92" s="218"/>
      <c r="F92" s="220"/>
      <c r="G92" s="96"/>
    </row>
    <row r="93" spans="1:7" ht="15" customHeight="1" thickBot="1" x14ac:dyDescent="0.3">
      <c r="A93" s="108">
        <v>41</v>
      </c>
      <c r="B93" s="109">
        <v>642001</v>
      </c>
      <c r="C93" s="217" t="s">
        <v>177</v>
      </c>
      <c r="D93" s="83">
        <v>6000</v>
      </c>
      <c r="E93" s="83"/>
      <c r="F93" s="84"/>
      <c r="G93" s="96"/>
    </row>
    <row r="94" spans="1:7" s="135" customFormat="1" ht="21" customHeight="1" x14ac:dyDescent="0.25">
      <c r="A94" s="242" t="s">
        <v>179</v>
      </c>
      <c r="B94" s="243"/>
      <c r="C94" s="244"/>
      <c r="D94" s="46">
        <f>SUM(D95:D100)</f>
        <v>7150</v>
      </c>
      <c r="E94" s="46">
        <f>SUM(E100)</f>
        <v>0</v>
      </c>
      <c r="F94" s="47">
        <f>SUM(F100)</f>
        <v>0</v>
      </c>
    </row>
    <row r="95" spans="1:7" ht="14.25" customHeight="1" x14ac:dyDescent="0.25">
      <c r="A95" s="121">
        <v>41</v>
      </c>
      <c r="B95" s="213">
        <v>633006</v>
      </c>
      <c r="C95" s="215" t="s">
        <v>67</v>
      </c>
      <c r="D95" s="219">
        <v>300</v>
      </c>
      <c r="E95" s="219"/>
      <c r="F95" s="219"/>
    </row>
    <row r="96" spans="1:7" ht="14.25" customHeight="1" x14ac:dyDescent="0.25">
      <c r="A96" s="121">
        <v>41</v>
      </c>
      <c r="B96" s="213">
        <v>633009</v>
      </c>
      <c r="C96" s="215" t="s">
        <v>178</v>
      </c>
      <c r="D96" s="219">
        <v>150</v>
      </c>
      <c r="E96" s="219"/>
      <c r="F96" s="219"/>
    </row>
    <row r="97" spans="1:7" ht="14.25" customHeight="1" x14ac:dyDescent="0.25">
      <c r="A97" s="121">
        <v>41</v>
      </c>
      <c r="B97" s="213">
        <v>633006</v>
      </c>
      <c r="C97" s="215" t="s">
        <v>182</v>
      </c>
      <c r="D97" s="219">
        <v>1200</v>
      </c>
      <c r="E97" s="219"/>
      <c r="F97" s="219"/>
    </row>
    <row r="98" spans="1:7" ht="14.25" customHeight="1" x14ac:dyDescent="0.25">
      <c r="A98" s="121">
        <v>41</v>
      </c>
      <c r="B98" s="213">
        <v>637004</v>
      </c>
      <c r="C98" s="215" t="s">
        <v>180</v>
      </c>
      <c r="D98" s="219">
        <v>3300</v>
      </c>
      <c r="E98" s="219"/>
      <c r="F98" s="219"/>
    </row>
    <row r="99" spans="1:7" ht="14.25" customHeight="1" x14ac:dyDescent="0.25">
      <c r="A99" s="121">
        <v>41</v>
      </c>
      <c r="B99" s="213">
        <v>634004</v>
      </c>
      <c r="C99" s="215" t="s">
        <v>181</v>
      </c>
      <c r="D99" s="219">
        <v>1200</v>
      </c>
      <c r="E99" s="219"/>
      <c r="F99" s="219"/>
    </row>
    <row r="100" spans="1:7" ht="14.25" customHeight="1" x14ac:dyDescent="0.25">
      <c r="A100" s="121">
        <v>41</v>
      </c>
      <c r="B100" s="213">
        <v>637004</v>
      </c>
      <c r="C100" s="215" t="s">
        <v>68</v>
      </c>
      <c r="D100" s="219">
        <v>1000</v>
      </c>
      <c r="E100" s="219"/>
      <c r="F100" s="219"/>
    </row>
    <row r="101" spans="1:7" s="135" customFormat="1" ht="21" customHeight="1" x14ac:dyDescent="0.25">
      <c r="A101" s="261" t="s">
        <v>69</v>
      </c>
      <c r="B101" s="262"/>
      <c r="C101" s="263"/>
      <c r="D101" s="224">
        <f t="shared" ref="D101:F101" si="0">SUM(D102)</f>
        <v>200</v>
      </c>
      <c r="E101" s="224">
        <f t="shared" si="0"/>
        <v>0</v>
      </c>
      <c r="F101" s="225">
        <f t="shared" si="0"/>
        <v>0</v>
      </c>
    </row>
    <row r="102" spans="1:7" ht="15" customHeight="1" thickBot="1" x14ac:dyDescent="0.3">
      <c r="A102" s="122">
        <v>41</v>
      </c>
      <c r="B102" s="123">
        <v>635004</v>
      </c>
      <c r="C102" s="134" t="s">
        <v>79</v>
      </c>
      <c r="D102" s="88">
        <v>200</v>
      </c>
      <c r="E102" s="88"/>
      <c r="F102" s="89"/>
    </row>
    <row r="103" spans="1:7" s="135" customFormat="1" ht="21" customHeight="1" x14ac:dyDescent="0.25">
      <c r="A103" s="242" t="s">
        <v>70</v>
      </c>
      <c r="B103" s="243"/>
      <c r="C103" s="244"/>
      <c r="D103" s="46">
        <f>SUM(D104:D108)</f>
        <v>1000</v>
      </c>
      <c r="E103" s="46">
        <f>SUM(E104:E108)</f>
        <v>0</v>
      </c>
      <c r="F103" s="47">
        <f>SUM(F104:F108)</f>
        <v>0</v>
      </c>
    </row>
    <row r="104" spans="1:7" x14ac:dyDescent="0.25">
      <c r="A104" s="103">
        <v>41</v>
      </c>
      <c r="B104" s="102">
        <v>632001</v>
      </c>
      <c r="C104" s="215" t="s">
        <v>183</v>
      </c>
      <c r="D104" s="71"/>
      <c r="E104" s="71"/>
      <c r="F104" s="74"/>
    </row>
    <row r="105" spans="1:7" x14ac:dyDescent="0.25">
      <c r="A105" s="103">
        <v>41</v>
      </c>
      <c r="B105" s="102">
        <v>633006</v>
      </c>
      <c r="C105" s="128" t="s">
        <v>80</v>
      </c>
      <c r="D105" s="75"/>
      <c r="E105" s="75"/>
      <c r="F105" s="78"/>
    </row>
    <row r="106" spans="1:7" x14ac:dyDescent="0.25">
      <c r="A106" s="103">
        <v>41</v>
      </c>
      <c r="B106" s="102">
        <v>635006</v>
      </c>
      <c r="C106" s="114" t="s">
        <v>71</v>
      </c>
      <c r="D106" s="71"/>
      <c r="E106" s="71"/>
      <c r="F106" s="74"/>
    </row>
    <row r="107" spans="1:7" x14ac:dyDescent="0.25">
      <c r="A107" s="211">
        <v>41</v>
      </c>
      <c r="B107" s="212">
        <v>637004</v>
      </c>
      <c r="C107" s="216" t="s">
        <v>184</v>
      </c>
      <c r="D107" s="218">
        <v>400</v>
      </c>
      <c r="E107" s="218"/>
      <c r="F107" s="220"/>
    </row>
    <row r="108" spans="1:7" ht="15.75" thickBot="1" x14ac:dyDescent="0.3">
      <c r="A108" s="108">
        <v>41</v>
      </c>
      <c r="B108" s="109">
        <v>642007</v>
      </c>
      <c r="C108" s="217" t="s">
        <v>185</v>
      </c>
      <c r="D108" s="83">
        <v>600</v>
      </c>
      <c r="E108" s="83"/>
      <c r="F108" s="84"/>
    </row>
    <row r="109" spans="1:7" s="135" customFormat="1" ht="21" customHeight="1" x14ac:dyDescent="0.25">
      <c r="A109" s="242" t="s">
        <v>123</v>
      </c>
      <c r="B109" s="243"/>
      <c r="C109" s="244"/>
      <c r="D109" s="46">
        <f t="shared" ref="D109:F109" si="1">SUM(D110:D111)</f>
        <v>30000</v>
      </c>
      <c r="E109" s="46">
        <f t="shared" si="1"/>
        <v>0</v>
      </c>
      <c r="F109" s="47">
        <f t="shared" si="1"/>
        <v>0</v>
      </c>
    </row>
    <row r="110" spans="1:7" ht="15" customHeight="1" x14ac:dyDescent="0.25">
      <c r="A110" s="124">
        <v>111</v>
      </c>
      <c r="B110" s="107" t="s">
        <v>119</v>
      </c>
      <c r="C110" s="113" t="s">
        <v>120</v>
      </c>
      <c r="D110" s="76">
        <v>29700</v>
      </c>
      <c r="E110" s="76"/>
      <c r="F110" s="76"/>
      <c r="G110" s="49"/>
    </row>
    <row r="111" spans="1:7" ht="15" customHeight="1" thickBot="1" x14ac:dyDescent="0.3">
      <c r="A111" s="121">
        <v>41</v>
      </c>
      <c r="B111" s="102" t="s">
        <v>121</v>
      </c>
      <c r="C111" s="125" t="s">
        <v>122</v>
      </c>
      <c r="D111" s="71">
        <v>300</v>
      </c>
      <c r="E111" s="71"/>
      <c r="F111" s="71"/>
      <c r="G111" s="49"/>
    </row>
    <row r="112" spans="1:7" s="135" customFormat="1" ht="21" customHeight="1" x14ac:dyDescent="0.25">
      <c r="A112" s="242" t="s">
        <v>186</v>
      </c>
      <c r="B112" s="243"/>
      <c r="C112" s="244"/>
      <c r="D112" s="46">
        <f t="shared" ref="D112:F112" si="2">SUM(D113:D114)</f>
        <v>1200</v>
      </c>
      <c r="E112" s="46">
        <f t="shared" si="2"/>
        <v>0</v>
      </c>
      <c r="F112" s="47">
        <f t="shared" si="2"/>
        <v>0</v>
      </c>
    </row>
    <row r="113" spans="1:9" ht="15" customHeight="1" x14ac:dyDescent="0.25">
      <c r="A113" s="112">
        <v>41</v>
      </c>
      <c r="B113" s="107">
        <v>642014</v>
      </c>
      <c r="C113" s="113" t="s">
        <v>187</v>
      </c>
      <c r="D113" s="76">
        <v>800</v>
      </c>
      <c r="E113" s="76"/>
      <c r="F113" s="79"/>
    </row>
    <row r="114" spans="1:9" ht="15" customHeight="1" thickBot="1" x14ac:dyDescent="0.3">
      <c r="A114" s="120">
        <v>41</v>
      </c>
      <c r="B114" s="109">
        <v>642007</v>
      </c>
      <c r="C114" s="217" t="s">
        <v>188</v>
      </c>
      <c r="D114" s="83">
        <v>400</v>
      </c>
      <c r="E114" s="83"/>
      <c r="F114" s="84"/>
    </row>
    <row r="115" spans="1:9" s="135" customFormat="1" ht="29.25" customHeight="1" thickBot="1" x14ac:dyDescent="0.3">
      <c r="A115" s="245" t="s">
        <v>72</v>
      </c>
      <c r="B115" s="246"/>
      <c r="C115" s="247"/>
      <c r="D115" s="80">
        <f>SUM(D112,D109,D103,D101,D94,D90,D86,D82,D76,D61,D59,D52,D73,D6)</f>
        <v>199128</v>
      </c>
      <c r="E115" s="80">
        <f t="shared" ref="E115:F115" si="3">SUM(E112,E109,E103,E101,E94,E90,E86,E82,E76,E61,E59,E52,E73,E6)</f>
        <v>0</v>
      </c>
      <c r="F115" s="80">
        <f t="shared" si="3"/>
        <v>0</v>
      </c>
      <c r="I115" s="185"/>
    </row>
    <row r="116" spans="1:9" ht="26.25" customHeight="1" thickBot="1" x14ac:dyDescent="0.3">
      <c r="A116" s="198"/>
      <c r="B116" s="94"/>
      <c r="C116" s="94"/>
      <c r="D116" s="93"/>
      <c r="E116" s="93"/>
      <c r="F116" s="199"/>
      <c r="H116" s="92"/>
    </row>
    <row r="117" spans="1:9" ht="15" customHeight="1" thickBot="1" x14ac:dyDescent="0.3">
      <c r="A117" s="191">
        <v>41</v>
      </c>
      <c r="B117" s="192">
        <v>821005</v>
      </c>
      <c r="C117" s="133" t="s">
        <v>189</v>
      </c>
      <c r="D117" s="200">
        <v>10000</v>
      </c>
      <c r="E117" s="200"/>
      <c r="F117" s="201"/>
    </row>
    <row r="118" spans="1:9" s="135" customFormat="1" ht="29.25" customHeight="1" thickBot="1" x14ac:dyDescent="0.3">
      <c r="A118" s="245" t="s">
        <v>26</v>
      </c>
      <c r="B118" s="246"/>
      <c r="C118" s="247"/>
      <c r="D118" s="80">
        <f>SUM(D117:D117)</f>
        <v>10000</v>
      </c>
      <c r="E118" s="80">
        <f>SUM(E117:E117)</f>
        <v>0</v>
      </c>
      <c r="F118" s="81">
        <f>SUM(F117:F117)</f>
        <v>0</v>
      </c>
    </row>
    <row r="119" spans="1:9" ht="26.25" customHeight="1" thickBot="1" x14ac:dyDescent="0.3">
      <c r="A119" s="126"/>
      <c r="B119" s="126"/>
      <c r="C119" s="127"/>
      <c r="D119" s="97"/>
      <c r="E119" s="97"/>
      <c r="F119" s="97"/>
    </row>
    <row r="120" spans="1:9" ht="15" customHeight="1" x14ac:dyDescent="0.25">
      <c r="A120" s="191">
        <v>41</v>
      </c>
      <c r="B120" s="192">
        <v>717002</v>
      </c>
      <c r="C120" s="133" t="s">
        <v>190</v>
      </c>
      <c r="D120" s="90">
        <v>15000</v>
      </c>
      <c r="E120" s="90"/>
      <c r="F120" s="91"/>
    </row>
    <row r="121" spans="1:9" ht="15" customHeight="1" x14ac:dyDescent="0.25">
      <c r="A121" s="101">
        <v>41</v>
      </c>
      <c r="B121" s="186">
        <v>717002</v>
      </c>
      <c r="C121" s="215" t="s">
        <v>191</v>
      </c>
      <c r="D121" s="189">
        <v>105000</v>
      </c>
      <c r="E121" s="189"/>
      <c r="F121" s="194"/>
    </row>
    <row r="122" spans="1:9" ht="15" customHeight="1" x14ac:dyDescent="0.25">
      <c r="A122" s="101">
        <v>41</v>
      </c>
      <c r="B122" s="186">
        <v>717001</v>
      </c>
      <c r="C122" s="215" t="s">
        <v>192</v>
      </c>
      <c r="D122" s="189">
        <v>133350</v>
      </c>
      <c r="E122" s="189"/>
      <c r="F122" s="194"/>
    </row>
    <row r="123" spans="1:9" ht="15" customHeight="1" thickBot="1" x14ac:dyDescent="0.3">
      <c r="A123" s="190">
        <v>41</v>
      </c>
      <c r="B123" s="186">
        <v>701001</v>
      </c>
      <c r="C123" s="215" t="s">
        <v>142</v>
      </c>
      <c r="D123" s="189">
        <v>210000</v>
      </c>
      <c r="E123" s="189"/>
      <c r="F123" s="194"/>
    </row>
    <row r="124" spans="1:9" s="135" customFormat="1" ht="29.25" customHeight="1" thickBot="1" x14ac:dyDescent="0.3">
      <c r="A124" s="245" t="s">
        <v>81</v>
      </c>
      <c r="B124" s="246"/>
      <c r="C124" s="247"/>
      <c r="D124" s="80">
        <f>SUM(D120:D123)</f>
        <v>463350</v>
      </c>
      <c r="E124" s="80">
        <f>SUM(E120:E123)</f>
        <v>0</v>
      </c>
      <c r="F124" s="81">
        <f>SUM(F120:F123)</f>
        <v>0</v>
      </c>
      <c r="I124" s="185"/>
    </row>
    <row r="125" spans="1:9" s="195" customFormat="1" ht="29.25" customHeight="1" thickBot="1" x14ac:dyDescent="0.3">
      <c r="A125" s="196"/>
      <c r="B125" s="196"/>
      <c r="C125" s="196"/>
      <c r="D125" s="197"/>
      <c r="E125" s="197"/>
      <c r="F125" s="197"/>
    </row>
    <row r="126" spans="1:9" ht="17.25" customHeight="1" x14ac:dyDescent="0.25">
      <c r="A126" s="258" t="s">
        <v>193</v>
      </c>
      <c r="B126" s="259"/>
      <c r="C126" s="260"/>
      <c r="D126" s="90">
        <v>140000</v>
      </c>
      <c r="E126" s="90"/>
      <c r="F126" s="91"/>
    </row>
    <row r="127" spans="1:9" ht="15" customHeight="1" thickBot="1" x14ac:dyDescent="0.3">
      <c r="A127" s="255" t="s">
        <v>82</v>
      </c>
      <c r="B127" s="256"/>
      <c r="C127" s="257"/>
      <c r="D127" s="187">
        <v>85000</v>
      </c>
      <c r="E127" s="187"/>
      <c r="F127" s="188"/>
    </row>
    <row r="128" spans="1:9" s="135" customFormat="1" ht="29.25" customHeight="1" thickBot="1" x14ac:dyDescent="0.3">
      <c r="A128" s="245" t="s">
        <v>83</v>
      </c>
      <c r="B128" s="246"/>
      <c r="C128" s="247"/>
      <c r="D128" s="80">
        <f>SUM(D126:D127)</f>
        <v>225000</v>
      </c>
      <c r="E128" s="80">
        <f>SUM(E126:E127)</f>
        <v>0</v>
      </c>
      <c r="F128" s="81">
        <f>SUM(F126:F127)</f>
        <v>0</v>
      </c>
    </row>
    <row r="129" spans="1:9" ht="26.25" customHeight="1" thickBot="1" x14ac:dyDescent="0.3">
      <c r="A129" s="254"/>
      <c r="B129" s="254"/>
      <c r="C129" s="254"/>
      <c r="D129" s="98"/>
      <c r="E129" s="98"/>
      <c r="F129" s="136"/>
    </row>
    <row r="130" spans="1:9" x14ac:dyDescent="0.25">
      <c r="A130" s="252" t="s">
        <v>86</v>
      </c>
      <c r="B130" s="253"/>
      <c r="C130" s="253"/>
      <c r="D130" s="138">
        <f t="shared" ref="D130:F130" si="4">D115</f>
        <v>199128</v>
      </c>
      <c r="E130" s="138">
        <f t="shared" si="4"/>
        <v>0</v>
      </c>
      <c r="F130" s="139">
        <f t="shared" si="4"/>
        <v>0</v>
      </c>
    </row>
    <row r="131" spans="1:9" x14ac:dyDescent="0.25">
      <c r="A131" s="248" t="s">
        <v>87</v>
      </c>
      <c r="B131" s="249"/>
      <c r="C131" s="249"/>
      <c r="D131" s="71">
        <f t="shared" ref="D131:F131" si="5">D124</f>
        <v>463350</v>
      </c>
      <c r="E131" s="71">
        <f t="shared" si="5"/>
        <v>0</v>
      </c>
      <c r="F131" s="74">
        <f t="shared" si="5"/>
        <v>0</v>
      </c>
    </row>
    <row r="132" spans="1:9" x14ac:dyDescent="0.25">
      <c r="A132" s="248" t="s">
        <v>88</v>
      </c>
      <c r="B132" s="249"/>
      <c r="C132" s="249"/>
      <c r="D132" s="71">
        <f t="shared" ref="D132:F132" si="6">D128</f>
        <v>225000</v>
      </c>
      <c r="E132" s="71">
        <f t="shared" si="6"/>
        <v>0</v>
      </c>
      <c r="F132" s="74">
        <f t="shared" si="6"/>
        <v>0</v>
      </c>
    </row>
    <row r="133" spans="1:9" ht="15.75" thickBot="1" x14ac:dyDescent="0.3">
      <c r="A133" s="250" t="s">
        <v>26</v>
      </c>
      <c r="B133" s="251"/>
      <c r="C133" s="251"/>
      <c r="D133" s="75">
        <f t="shared" ref="D133:F133" si="7">D118</f>
        <v>10000</v>
      </c>
      <c r="E133" s="75">
        <f t="shared" si="7"/>
        <v>0</v>
      </c>
      <c r="F133" s="78">
        <f t="shared" si="7"/>
        <v>0</v>
      </c>
      <c r="I133" s="92"/>
    </row>
    <row r="134" spans="1:9" s="135" customFormat="1" ht="29.25" customHeight="1" thickBot="1" x14ac:dyDescent="0.3">
      <c r="A134" s="245" t="s">
        <v>85</v>
      </c>
      <c r="B134" s="246"/>
      <c r="C134" s="247"/>
      <c r="D134" s="80">
        <f>SUM(D130:D133)</f>
        <v>897478</v>
      </c>
      <c r="E134" s="80">
        <f t="shared" ref="E134:F134" si="8">SUM(E130:E133)</f>
        <v>0</v>
      </c>
      <c r="F134" s="81">
        <f t="shared" si="8"/>
        <v>0</v>
      </c>
    </row>
    <row r="135" spans="1:9" x14ac:dyDescent="0.25">
      <c r="A135" s="99"/>
      <c r="B135" s="99"/>
      <c r="C135" s="99"/>
      <c r="D135" s="99"/>
      <c r="E135" s="99"/>
      <c r="F135" s="99"/>
    </row>
    <row r="136" spans="1:9" x14ac:dyDescent="0.25">
      <c r="A136" s="99"/>
      <c r="B136" s="99"/>
      <c r="C136" s="99"/>
      <c r="D136" s="100"/>
      <c r="E136" s="100"/>
      <c r="F136" s="99"/>
    </row>
    <row r="137" spans="1:9" x14ac:dyDescent="0.25">
      <c r="A137" s="99"/>
      <c r="B137" s="99"/>
      <c r="C137" s="99"/>
      <c r="D137" s="100"/>
      <c r="E137" s="100"/>
      <c r="F137" s="100"/>
    </row>
    <row r="138" spans="1:9" x14ac:dyDescent="0.25">
      <c r="A138" s="99"/>
      <c r="B138" s="99"/>
      <c r="C138" s="99"/>
      <c r="D138" s="99"/>
      <c r="E138" s="99"/>
      <c r="F138" s="99"/>
    </row>
    <row r="139" spans="1:9" x14ac:dyDescent="0.25">
      <c r="A139" s="99"/>
      <c r="B139" s="99"/>
      <c r="C139" s="99"/>
      <c r="D139" s="99"/>
      <c r="E139" s="99"/>
      <c r="F139" s="99"/>
    </row>
    <row r="140" spans="1:9" x14ac:dyDescent="0.25">
      <c r="A140" s="99"/>
      <c r="B140" s="99"/>
      <c r="C140" s="99"/>
      <c r="D140" s="99"/>
      <c r="E140" s="99"/>
      <c r="F140" s="99"/>
    </row>
    <row r="141" spans="1:9" x14ac:dyDescent="0.25">
      <c r="A141" s="99"/>
      <c r="B141" s="99"/>
      <c r="C141" s="99"/>
      <c r="D141" s="99"/>
      <c r="E141" s="99"/>
      <c r="F141" s="99"/>
    </row>
    <row r="142" spans="1:9" x14ac:dyDescent="0.25">
      <c r="A142" s="99"/>
      <c r="B142" s="99"/>
      <c r="C142" s="99"/>
      <c r="D142" s="99"/>
      <c r="E142" s="99"/>
      <c r="F142" s="99"/>
    </row>
    <row r="143" spans="1:9" x14ac:dyDescent="0.25">
      <c r="A143" s="99"/>
      <c r="B143" s="99"/>
      <c r="C143" s="99"/>
      <c r="D143" s="99"/>
      <c r="E143" s="99"/>
      <c r="F143" s="99"/>
    </row>
    <row r="144" spans="1:9" x14ac:dyDescent="0.25">
      <c r="A144" s="99"/>
      <c r="B144" s="99"/>
      <c r="C144" s="99"/>
      <c r="D144" s="99"/>
      <c r="E144" s="99"/>
      <c r="F144" s="99"/>
    </row>
    <row r="145" spans="1:6" x14ac:dyDescent="0.25">
      <c r="A145" s="99"/>
      <c r="B145" s="99"/>
      <c r="C145" s="99"/>
      <c r="D145" s="99"/>
      <c r="E145" s="99"/>
      <c r="F145" s="99"/>
    </row>
    <row r="146" spans="1:6" x14ac:dyDescent="0.25">
      <c r="A146" s="99"/>
      <c r="B146" s="99"/>
      <c r="C146" s="99"/>
      <c r="D146" s="99"/>
      <c r="E146" s="99"/>
      <c r="F146" s="99"/>
    </row>
    <row r="147" spans="1:6" x14ac:dyDescent="0.25">
      <c r="A147" s="99"/>
      <c r="B147" s="99"/>
      <c r="C147" s="99"/>
      <c r="D147" s="99"/>
      <c r="E147" s="99"/>
      <c r="F147" s="99"/>
    </row>
    <row r="148" spans="1:6" x14ac:dyDescent="0.25">
      <c r="A148" s="99"/>
      <c r="B148" s="99"/>
      <c r="C148" s="99"/>
      <c r="D148" s="99"/>
      <c r="E148" s="99"/>
      <c r="F148" s="99"/>
    </row>
    <row r="149" spans="1:6" x14ac:dyDescent="0.25">
      <c r="A149" s="99"/>
      <c r="B149" s="99"/>
      <c r="C149" s="99"/>
      <c r="D149" s="99"/>
      <c r="E149" s="99"/>
      <c r="F149" s="99"/>
    </row>
    <row r="150" spans="1:6" x14ac:dyDescent="0.25">
      <c r="A150" s="99"/>
      <c r="B150" s="99"/>
      <c r="C150" s="99"/>
      <c r="D150" s="99"/>
      <c r="E150" s="99"/>
      <c r="F150" s="99"/>
    </row>
    <row r="151" spans="1:6" x14ac:dyDescent="0.25">
      <c r="A151" s="99"/>
      <c r="B151" s="99"/>
      <c r="C151" s="99"/>
      <c r="D151" s="99"/>
      <c r="E151" s="99"/>
      <c r="F151" s="99"/>
    </row>
    <row r="152" spans="1:6" x14ac:dyDescent="0.25">
      <c r="A152" s="99"/>
      <c r="B152" s="99"/>
      <c r="C152" s="99"/>
      <c r="D152" s="99"/>
      <c r="E152" s="99"/>
      <c r="F152" s="99"/>
    </row>
    <row r="153" spans="1:6" x14ac:dyDescent="0.25">
      <c r="A153" s="99"/>
      <c r="B153" s="99"/>
      <c r="C153" s="99"/>
      <c r="D153" s="99"/>
      <c r="E153" s="99"/>
      <c r="F153" s="99"/>
    </row>
    <row r="154" spans="1:6" x14ac:dyDescent="0.25">
      <c r="A154" s="99"/>
      <c r="B154" s="99"/>
      <c r="C154" s="99"/>
      <c r="D154" s="99"/>
      <c r="E154" s="99"/>
      <c r="F154" s="99"/>
    </row>
    <row r="155" spans="1:6" x14ac:dyDescent="0.25">
      <c r="A155" s="99"/>
      <c r="B155" s="99"/>
      <c r="C155" s="99"/>
      <c r="D155" s="99"/>
      <c r="E155" s="99"/>
      <c r="F155" s="99"/>
    </row>
    <row r="156" spans="1:6" x14ac:dyDescent="0.25">
      <c r="A156" s="99"/>
      <c r="B156" s="99"/>
      <c r="C156" s="99"/>
      <c r="D156" s="99"/>
      <c r="E156" s="99"/>
      <c r="F156" s="99"/>
    </row>
    <row r="157" spans="1:6" x14ac:dyDescent="0.25">
      <c r="A157" s="99"/>
      <c r="B157" s="99"/>
      <c r="C157" s="99"/>
      <c r="D157" s="99"/>
      <c r="E157" s="99"/>
      <c r="F157" s="99"/>
    </row>
    <row r="158" spans="1:6" x14ac:dyDescent="0.25">
      <c r="A158" s="99"/>
      <c r="B158" s="99"/>
      <c r="C158" s="99"/>
      <c r="D158" s="99"/>
      <c r="E158" s="99"/>
      <c r="F158" s="99"/>
    </row>
    <row r="159" spans="1:6" x14ac:dyDescent="0.25">
      <c r="A159" s="99"/>
      <c r="B159" s="99"/>
      <c r="C159" s="99"/>
      <c r="D159" s="99"/>
      <c r="E159" s="99"/>
      <c r="F159" s="99"/>
    </row>
    <row r="160" spans="1:6" x14ac:dyDescent="0.25">
      <c r="A160" s="99"/>
      <c r="B160" s="99"/>
      <c r="C160" s="99"/>
      <c r="D160" s="99"/>
      <c r="E160" s="99"/>
      <c r="F160" s="99"/>
    </row>
    <row r="161" spans="1:6" x14ac:dyDescent="0.25">
      <c r="A161" s="99"/>
      <c r="B161" s="99"/>
      <c r="C161" s="99"/>
      <c r="D161" s="99"/>
      <c r="E161" s="99"/>
      <c r="F161" s="99"/>
    </row>
    <row r="162" spans="1:6" x14ac:dyDescent="0.25">
      <c r="A162" s="99"/>
      <c r="B162" s="99"/>
      <c r="C162" s="99"/>
      <c r="D162" s="99"/>
      <c r="E162" s="99"/>
      <c r="F162" s="99"/>
    </row>
  </sheetData>
  <mergeCells count="28">
    <mergeCell ref="A101:C101"/>
    <mergeCell ref="A103:C103"/>
    <mergeCell ref="A2:F2"/>
    <mergeCell ref="A6:C6"/>
    <mergeCell ref="A90:C90"/>
    <mergeCell ref="A52:C52"/>
    <mergeCell ref="A76:C76"/>
    <mergeCell ref="A73:C73"/>
    <mergeCell ref="A59:C59"/>
    <mergeCell ref="A61:C61"/>
    <mergeCell ref="A82:C82"/>
    <mergeCell ref="A86:C86"/>
    <mergeCell ref="A4:C4"/>
    <mergeCell ref="A94:C94"/>
    <mergeCell ref="A109:C109"/>
    <mergeCell ref="A112:C112"/>
    <mergeCell ref="A134:C134"/>
    <mergeCell ref="A131:C131"/>
    <mergeCell ref="A133:C133"/>
    <mergeCell ref="A130:C130"/>
    <mergeCell ref="A132:C132"/>
    <mergeCell ref="A129:C129"/>
    <mergeCell ref="A128:C128"/>
    <mergeCell ref="A118:C118"/>
    <mergeCell ref="A127:C127"/>
    <mergeCell ref="A126:C126"/>
    <mergeCell ref="A124:C124"/>
    <mergeCell ref="A115:C115"/>
  </mergeCells>
  <pageMargins left="0.27559055118110237" right="0.47244094488188981" top="0.39370078740157483" bottom="0.39370078740157483" header="0.23622047244094491" footer="0.19685039370078741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3" workbookViewId="0">
      <selection activeCell="A3" sqref="A3:G4"/>
    </sheetView>
  </sheetViews>
  <sheetFormatPr defaultRowHeight="15" x14ac:dyDescent="0.25"/>
  <cols>
    <col min="4" max="4" width="17.5703125" customWidth="1"/>
    <col min="5" max="7" width="12.28515625" customWidth="1"/>
    <col min="9" max="11" width="11.42578125" bestFit="1" customWidth="1"/>
    <col min="14" max="14" width="10" bestFit="1" customWidth="1"/>
  </cols>
  <sheetData>
    <row r="1" spans="1:14" hidden="1" x14ac:dyDescent="0.25"/>
    <row r="2" spans="1:14" hidden="1" x14ac:dyDescent="0.25"/>
    <row r="3" spans="1:14" ht="3.75" customHeight="1" x14ac:dyDescent="0.25">
      <c r="A3" s="296" t="s">
        <v>194</v>
      </c>
      <c r="B3" s="297"/>
      <c r="C3" s="297"/>
      <c r="D3" s="297"/>
      <c r="E3" s="297"/>
      <c r="F3" s="297"/>
      <c r="G3" s="298"/>
    </row>
    <row r="4" spans="1:14" ht="29.25" customHeight="1" x14ac:dyDescent="0.25">
      <c r="A4" s="299"/>
      <c r="B4" s="300"/>
      <c r="C4" s="300"/>
      <c r="D4" s="300"/>
      <c r="E4" s="300"/>
      <c r="F4" s="300"/>
      <c r="G4" s="301"/>
    </row>
    <row r="5" spans="1:14" ht="15.75" thickBot="1" x14ac:dyDescent="0.3">
      <c r="A5" s="228"/>
      <c r="B5" s="229"/>
      <c r="C5" s="229"/>
      <c r="D5" s="229"/>
      <c r="E5" s="230"/>
      <c r="F5" s="230"/>
      <c r="G5" s="231"/>
    </row>
    <row r="6" spans="1:14" ht="29.25" thickBot="1" x14ac:dyDescent="0.3">
      <c r="A6" s="314"/>
      <c r="B6" s="315"/>
      <c r="C6" s="315"/>
      <c r="D6" s="316"/>
      <c r="E6" s="226" t="s">
        <v>109</v>
      </c>
      <c r="F6" s="226" t="s">
        <v>110</v>
      </c>
      <c r="G6" s="227" t="s">
        <v>111</v>
      </c>
    </row>
    <row r="7" spans="1:14" ht="15.75" thickBot="1" x14ac:dyDescent="0.3">
      <c r="A7" s="317" t="s">
        <v>90</v>
      </c>
      <c r="B7" s="318"/>
      <c r="C7" s="318"/>
      <c r="D7" s="319"/>
      <c r="E7" s="7" t="s">
        <v>91</v>
      </c>
      <c r="F7" s="6" t="s">
        <v>91</v>
      </c>
      <c r="G7" s="8" t="s">
        <v>91</v>
      </c>
    </row>
    <row r="8" spans="1:14" x14ac:dyDescent="0.25">
      <c r="A8" s="305" t="s">
        <v>92</v>
      </c>
      <c r="B8" s="306"/>
      <c r="C8" s="306"/>
      <c r="D8" s="307"/>
      <c r="E8" s="9">
        <f>Príjmy!D49+Príjmy!D53</f>
        <v>510475</v>
      </c>
      <c r="F8" s="10">
        <f>Príjmy!E49+Príjmy!E53</f>
        <v>0</v>
      </c>
      <c r="G8" s="11">
        <f>Príjmy!F49+Príjmy!F53</f>
        <v>0</v>
      </c>
    </row>
    <row r="9" spans="1:14" x14ac:dyDescent="0.25">
      <c r="A9" s="320" t="s">
        <v>84</v>
      </c>
      <c r="B9" s="321"/>
      <c r="C9" s="321"/>
      <c r="D9" s="322"/>
      <c r="E9" s="12">
        <f>Výdavky!D130+Výdavky!D132</f>
        <v>424128</v>
      </c>
      <c r="F9" s="13">
        <f>Výdavky!E130+Výdavky!E132</f>
        <v>0</v>
      </c>
      <c r="G9" s="14">
        <f>Výdavky!F130+Výdavky!F132</f>
        <v>0</v>
      </c>
    </row>
    <row r="10" spans="1:14" ht="15.75" thickBot="1" x14ac:dyDescent="0.3">
      <c r="A10" s="311" t="s">
        <v>93</v>
      </c>
      <c r="B10" s="312"/>
      <c r="C10" s="312"/>
      <c r="D10" s="313"/>
      <c r="E10" s="17">
        <f t="shared" ref="E10:F10" si="0">E8-E9</f>
        <v>86347</v>
      </c>
      <c r="F10" s="16">
        <f t="shared" si="0"/>
        <v>0</v>
      </c>
      <c r="G10" s="15">
        <f>G8-G9</f>
        <v>0</v>
      </c>
    </row>
    <row r="11" spans="1:14" ht="15.75" thickBot="1" x14ac:dyDescent="0.3">
      <c r="A11" s="267"/>
      <c r="B11" s="268"/>
      <c r="C11" s="268"/>
      <c r="D11" s="268"/>
      <c r="E11" s="268"/>
      <c r="F11" s="268"/>
      <c r="G11" s="269"/>
    </row>
    <row r="12" spans="1:14" ht="15.75" thickBot="1" x14ac:dyDescent="0.3">
      <c r="A12" s="18" t="s">
        <v>94</v>
      </c>
      <c r="B12" s="19"/>
      <c r="C12" s="19"/>
      <c r="D12" s="20"/>
      <c r="E12" s="21"/>
      <c r="F12" s="22"/>
      <c r="G12" s="23"/>
      <c r="I12" s="45"/>
    </row>
    <row r="13" spans="1:14" x14ac:dyDescent="0.25">
      <c r="A13" s="305" t="s">
        <v>95</v>
      </c>
      <c r="B13" s="306"/>
      <c r="C13" s="306"/>
      <c r="D13" s="307"/>
      <c r="E13" s="24">
        <f>Príjmy!D50</f>
        <v>427010</v>
      </c>
      <c r="F13" s="25">
        <f>Príjmy!E50</f>
        <v>0</v>
      </c>
      <c r="G13" s="26">
        <f>Príjmy!F50</f>
        <v>0</v>
      </c>
    </row>
    <row r="14" spans="1:14" ht="15.75" thickBot="1" x14ac:dyDescent="0.3">
      <c r="A14" s="308" t="s">
        <v>96</v>
      </c>
      <c r="B14" s="309"/>
      <c r="C14" s="309"/>
      <c r="D14" s="310"/>
      <c r="E14" s="27">
        <f>Výdavky!D131</f>
        <v>463350</v>
      </c>
      <c r="F14" s="28">
        <f>Výdavky!E131</f>
        <v>0</v>
      </c>
      <c r="G14" s="29">
        <f>Výdavky!F131</f>
        <v>0</v>
      </c>
      <c r="I14" s="45"/>
    </row>
    <row r="15" spans="1:14" ht="15.75" thickBot="1" x14ac:dyDescent="0.3">
      <c r="A15" s="270" t="s">
        <v>97</v>
      </c>
      <c r="B15" s="271"/>
      <c r="C15" s="271"/>
      <c r="D15" s="272"/>
      <c r="E15" s="32">
        <f t="shared" ref="E15:G15" si="1">E13-E14</f>
        <v>-36340</v>
      </c>
      <c r="F15" s="33">
        <f t="shared" si="1"/>
        <v>0</v>
      </c>
      <c r="G15" s="34">
        <f t="shared" si="1"/>
        <v>0</v>
      </c>
    </row>
    <row r="16" spans="1:14" ht="15.75" thickBot="1" x14ac:dyDescent="0.3">
      <c r="A16" s="267"/>
      <c r="B16" s="268"/>
      <c r="C16" s="268"/>
      <c r="D16" s="268"/>
      <c r="E16" s="268"/>
      <c r="F16" s="268"/>
      <c r="G16" s="269"/>
      <c r="J16" s="45"/>
      <c r="N16" s="45"/>
    </row>
    <row r="17" spans="1:11" ht="15.75" thickBot="1" x14ac:dyDescent="0.3">
      <c r="A17" s="18" t="s">
        <v>98</v>
      </c>
      <c r="B17" s="19"/>
      <c r="C17" s="19"/>
      <c r="D17" s="20"/>
      <c r="E17" s="35"/>
      <c r="F17" s="36"/>
      <c r="G17" s="37"/>
    </row>
    <row r="18" spans="1:11" x14ac:dyDescent="0.25">
      <c r="A18" s="282" t="s">
        <v>99</v>
      </c>
      <c r="B18" s="283"/>
      <c r="C18" s="283"/>
      <c r="D18" s="284"/>
      <c r="E18" s="24">
        <f t="shared" ref="E18:G19" si="2">E8+E13</f>
        <v>937485</v>
      </c>
      <c r="F18" s="25">
        <f t="shared" si="2"/>
        <v>0</v>
      </c>
      <c r="G18" s="26">
        <f t="shared" si="2"/>
        <v>0</v>
      </c>
      <c r="I18" s="45"/>
    </row>
    <row r="19" spans="1:11" ht="15.75" thickBot="1" x14ac:dyDescent="0.3">
      <c r="A19" s="273" t="s">
        <v>100</v>
      </c>
      <c r="B19" s="274"/>
      <c r="C19" s="274"/>
      <c r="D19" s="275"/>
      <c r="E19" s="27">
        <f t="shared" si="2"/>
        <v>887478</v>
      </c>
      <c r="F19" s="28">
        <f>F14+F9</f>
        <v>0</v>
      </c>
      <c r="G19" s="29">
        <f>G14+G9</f>
        <v>0</v>
      </c>
    </row>
    <row r="20" spans="1:11" ht="15.75" thickBot="1" x14ac:dyDescent="0.3">
      <c r="A20" s="38" t="s">
        <v>101</v>
      </c>
      <c r="B20" s="39"/>
      <c r="C20" s="39"/>
      <c r="D20" s="40"/>
      <c r="E20" s="41">
        <f t="shared" ref="E20:G20" si="3">E18-E19</f>
        <v>50007</v>
      </c>
      <c r="F20" s="31">
        <f t="shared" si="3"/>
        <v>0</v>
      </c>
      <c r="G20" s="30">
        <f t="shared" si="3"/>
        <v>0</v>
      </c>
    </row>
    <row r="21" spans="1:11" ht="15.75" thickBot="1" x14ac:dyDescent="0.3">
      <c r="A21" s="276"/>
      <c r="B21" s="277"/>
      <c r="C21" s="277"/>
      <c r="D21" s="277"/>
      <c r="E21" s="277"/>
      <c r="F21" s="277"/>
      <c r="G21" s="278"/>
    </row>
    <row r="22" spans="1:11" ht="15.75" thickBot="1" x14ac:dyDescent="0.3">
      <c r="A22" s="293" t="s">
        <v>102</v>
      </c>
      <c r="B22" s="294"/>
      <c r="C22" s="294"/>
      <c r="D22" s="295"/>
      <c r="E22" s="21"/>
      <c r="F22" s="22"/>
      <c r="G22" s="23"/>
    </row>
    <row r="23" spans="1:11" x14ac:dyDescent="0.25">
      <c r="A23" s="282" t="s">
        <v>103</v>
      </c>
      <c r="B23" s="283"/>
      <c r="C23" s="283"/>
      <c r="D23" s="284"/>
      <c r="E23" s="24">
        <f>Príjmy!D51</f>
        <v>40000</v>
      </c>
      <c r="F23" s="25">
        <f>Príjmy!E51</f>
        <v>0</v>
      </c>
      <c r="G23" s="26">
        <f>Príjmy!F51</f>
        <v>0</v>
      </c>
    </row>
    <row r="24" spans="1:11" x14ac:dyDescent="0.25">
      <c r="A24" s="302" t="s">
        <v>104</v>
      </c>
      <c r="B24" s="303"/>
      <c r="C24" s="303"/>
      <c r="D24" s="304"/>
      <c r="E24" s="12">
        <f>Výdavky!D133</f>
        <v>10000</v>
      </c>
      <c r="F24" s="13">
        <f>Výdavky!E133</f>
        <v>0</v>
      </c>
      <c r="G24" s="14">
        <f>Výdavky!F133</f>
        <v>0</v>
      </c>
    </row>
    <row r="25" spans="1:11" ht="15.75" thickBot="1" x14ac:dyDescent="0.3">
      <c r="A25" s="285" t="s">
        <v>105</v>
      </c>
      <c r="B25" s="286"/>
      <c r="C25" s="286"/>
      <c r="D25" s="287"/>
      <c r="E25" s="42">
        <f t="shared" ref="E25:G25" si="4">E23-E24</f>
        <v>30000</v>
      </c>
      <c r="F25" s="43">
        <f t="shared" si="4"/>
        <v>0</v>
      </c>
      <c r="G25" s="44">
        <f t="shared" si="4"/>
        <v>0</v>
      </c>
      <c r="I25" s="45"/>
    </row>
    <row r="26" spans="1:11" ht="15.75" thickBot="1" x14ac:dyDescent="0.3">
      <c r="A26" s="267"/>
      <c r="B26" s="268"/>
      <c r="C26" s="268"/>
      <c r="D26" s="268"/>
      <c r="E26" s="268"/>
      <c r="F26" s="268"/>
      <c r="G26" s="269"/>
    </row>
    <row r="27" spans="1:11" ht="15.75" thickBot="1" x14ac:dyDescent="0.3">
      <c r="A27" s="279" t="s">
        <v>106</v>
      </c>
      <c r="B27" s="280"/>
      <c r="C27" s="280"/>
      <c r="D27" s="281"/>
      <c r="E27" s="21"/>
      <c r="F27" s="22"/>
      <c r="G27" s="23"/>
    </row>
    <row r="28" spans="1:11" x14ac:dyDescent="0.25">
      <c r="A28" s="282" t="s">
        <v>107</v>
      </c>
      <c r="B28" s="283"/>
      <c r="C28" s="283"/>
      <c r="D28" s="284"/>
      <c r="E28" s="24">
        <f t="shared" ref="E28:G29" si="5">E18+E23</f>
        <v>977485</v>
      </c>
      <c r="F28" s="25">
        <f t="shared" si="5"/>
        <v>0</v>
      </c>
      <c r="G28" s="26">
        <f t="shared" si="5"/>
        <v>0</v>
      </c>
      <c r="I28" s="45"/>
      <c r="K28" s="45"/>
    </row>
    <row r="29" spans="1:11" ht="15.75" thickBot="1" x14ac:dyDescent="0.3">
      <c r="A29" s="273" t="s">
        <v>108</v>
      </c>
      <c r="B29" s="274"/>
      <c r="C29" s="274"/>
      <c r="D29" s="275"/>
      <c r="E29" s="27">
        <f t="shared" si="5"/>
        <v>897478</v>
      </c>
      <c r="F29" s="28">
        <f>F19+F24</f>
        <v>0</v>
      </c>
      <c r="G29" s="29">
        <f>G19+G24</f>
        <v>0</v>
      </c>
      <c r="I29" s="45"/>
      <c r="J29" s="45"/>
      <c r="K29" s="45"/>
    </row>
    <row r="30" spans="1:11" ht="15.75" thickBot="1" x14ac:dyDescent="0.3">
      <c r="A30" s="288" t="s">
        <v>101</v>
      </c>
      <c r="B30" s="289"/>
      <c r="C30" s="289"/>
      <c r="D30" s="290"/>
      <c r="E30" s="32">
        <f t="shared" ref="E30:G30" si="6">E28-E29</f>
        <v>80007</v>
      </c>
      <c r="F30" s="33">
        <f t="shared" si="6"/>
        <v>0</v>
      </c>
      <c r="G30" s="34">
        <f t="shared" si="6"/>
        <v>0</v>
      </c>
      <c r="I30" s="45"/>
      <c r="J30" s="45"/>
      <c r="K30" s="45"/>
    </row>
    <row r="31" spans="1:11" ht="31.5" customHeight="1" x14ac:dyDescent="0.25">
      <c r="A31" s="291"/>
      <c r="B31" s="291"/>
      <c r="C31" s="291"/>
      <c r="D31" s="291"/>
      <c r="E31" s="291"/>
      <c r="F31" s="291"/>
      <c r="G31" s="291"/>
      <c r="J31" s="45"/>
    </row>
    <row r="32" spans="1:11" x14ac:dyDescent="0.25">
      <c r="A32" s="292"/>
      <c r="B32" s="292"/>
      <c r="C32" s="292"/>
      <c r="D32" s="292"/>
      <c r="E32" s="292"/>
      <c r="F32" s="292"/>
      <c r="G32" s="292"/>
    </row>
    <row r="33" spans="1:7" x14ac:dyDescent="0.25">
      <c r="A33" s="266"/>
      <c r="B33" s="266"/>
      <c r="C33" s="266"/>
      <c r="D33" s="266"/>
      <c r="E33" s="266"/>
      <c r="F33" s="266"/>
      <c r="G33" s="266"/>
    </row>
    <row r="34" spans="1:7" x14ac:dyDescent="0.25">
      <c r="E34" s="45"/>
      <c r="F34" s="45"/>
      <c r="G34" s="45"/>
    </row>
    <row r="35" spans="1:7" x14ac:dyDescent="0.25">
      <c r="E35" s="45"/>
      <c r="F35" s="45" t="s">
        <v>128</v>
      </c>
    </row>
    <row r="36" spans="1:7" x14ac:dyDescent="0.25">
      <c r="E36" s="45"/>
    </row>
  </sheetData>
  <mergeCells count="25">
    <mergeCell ref="A3:G4"/>
    <mergeCell ref="A24:D24"/>
    <mergeCell ref="A13:D13"/>
    <mergeCell ref="A14:D14"/>
    <mergeCell ref="A10:D10"/>
    <mergeCell ref="A6:D6"/>
    <mergeCell ref="A7:D7"/>
    <mergeCell ref="A8:D8"/>
    <mergeCell ref="A9:D9"/>
    <mergeCell ref="A33:G33"/>
    <mergeCell ref="A11:G11"/>
    <mergeCell ref="A15:D15"/>
    <mergeCell ref="A16:G16"/>
    <mergeCell ref="A19:D19"/>
    <mergeCell ref="A21:G21"/>
    <mergeCell ref="A26:G26"/>
    <mergeCell ref="A27:D27"/>
    <mergeCell ref="A28:D28"/>
    <mergeCell ref="A29:D29"/>
    <mergeCell ref="A25:D25"/>
    <mergeCell ref="A30:D30"/>
    <mergeCell ref="A31:G32"/>
    <mergeCell ref="A18:D18"/>
    <mergeCell ref="A22:D22"/>
    <mergeCell ref="A23:D2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Príjmy</vt:lpstr>
      <vt:lpstr>Výdavky</vt:lpstr>
      <vt:lpstr>Hárok2</vt:lpstr>
      <vt:lpstr>Príjmy!Názvy_tlače</vt:lpstr>
      <vt:lpstr>Výdavky!Názvy_tlače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GALKO</dc:creator>
  <cp:lastModifiedBy>VOLČKO Peter</cp:lastModifiedBy>
  <cp:lastPrinted>2018-01-04T08:55:01Z</cp:lastPrinted>
  <dcterms:created xsi:type="dcterms:W3CDTF">2017-01-13T18:10:53Z</dcterms:created>
  <dcterms:modified xsi:type="dcterms:W3CDTF">2018-01-04T08:55:06Z</dcterms:modified>
</cp:coreProperties>
</file>