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800" yWindow="1065" windowWidth="19155" windowHeight="11760" activeTab="3"/>
  </bookViews>
  <sheets>
    <sheet name="SHL 2018" sheetId="2" r:id="rId1"/>
    <sheet name="2 SNV" sheetId="10" r:id="rId2"/>
    <sheet name="3 SpHrušov" sheetId="4" r:id="rId3"/>
    <sheet name="5 Markušovce" sheetId="7" r:id="rId4"/>
    <sheet name="Hárok1" sheetId="8" r:id="rId5"/>
  </sheets>
  <definedNames>
    <definedName name="_xlnm.Print_Area" localSheetId="1">'2 SNV'!$B$1:$S$29</definedName>
    <definedName name="_xlnm.Print_Area" localSheetId="2">'3 SpHrušov'!$B$1:$S$45</definedName>
    <definedName name="_xlnm.Print_Area" localSheetId="3">'5 Markušovce'!$A$1:$S$42</definedName>
    <definedName name="_xlnm.Print_Area" localSheetId="0">'SHL 2018'!$B$7:$AT$36</definedName>
  </definedNames>
  <calcPr calcId="124519"/>
</workbook>
</file>

<file path=xl/calcChain.xml><?xml version="1.0" encoding="utf-8"?>
<calcChain xmlns="http://schemas.openxmlformats.org/spreadsheetml/2006/main">
  <c r="AL30" i="2"/>
  <c r="AA21"/>
  <c r="AA22"/>
  <c r="AQ22" s="1"/>
  <c r="AS22" s="1"/>
  <c r="AA23"/>
  <c r="AA24"/>
  <c r="AA25"/>
  <c r="AA26"/>
  <c r="Q40" i="7"/>
  <c r="Q39"/>
  <c r="Q41"/>
  <c r="Q38"/>
  <c r="Q36"/>
  <c r="Q37"/>
  <c r="Q30"/>
  <c r="Q29"/>
  <c r="R29" s="1"/>
  <c r="Q17"/>
  <c r="Q15"/>
  <c r="Q20"/>
  <c r="Q13"/>
  <c r="Q19"/>
  <c r="Q21"/>
  <c r="Q9"/>
  <c r="Q10"/>
  <c r="Q16"/>
  <c r="Q22"/>
  <c r="Q12"/>
  <c r="Q11"/>
  <c r="Q18"/>
  <c r="G21" i="2"/>
  <c r="L21"/>
  <c r="Q21"/>
  <c r="V21"/>
  <c r="AQ21"/>
  <c r="G20"/>
  <c r="L20"/>
  <c r="Q20"/>
  <c r="V20"/>
  <c r="AA20"/>
  <c r="AQ20" s="1"/>
  <c r="AS20" s="1"/>
  <c r="G35"/>
  <c r="L35"/>
  <c r="Q35"/>
  <c r="V35"/>
  <c r="AA35"/>
  <c r="AQ35"/>
  <c r="G34"/>
  <c r="L34"/>
  <c r="Q34"/>
  <c r="V34"/>
  <c r="AA34"/>
  <c r="AQ34"/>
  <c r="AS34" s="1"/>
  <c r="G33"/>
  <c r="L33"/>
  <c r="Q33"/>
  <c r="V33"/>
  <c r="AA33"/>
  <c r="AQ33"/>
  <c r="AS33" s="1"/>
  <c r="G32"/>
  <c r="L32"/>
  <c r="Q32"/>
  <c r="V32"/>
  <c r="AA32"/>
  <c r="AQ32"/>
  <c r="AS32" s="1"/>
  <c r="Q36" i="4"/>
  <c r="Q43"/>
  <c r="Q38"/>
  <c r="Q39"/>
  <c r="Q41"/>
  <c r="Q37"/>
  <c r="Q42"/>
  <c r="R42"/>
  <c r="Q29"/>
  <c r="Q31"/>
  <c r="Q30"/>
  <c r="Q15"/>
  <c r="Q22"/>
  <c r="Q18"/>
  <c r="Q14"/>
  <c r="Q13"/>
  <c r="Q21"/>
  <c r="Q19"/>
  <c r="Q12"/>
  <c r="Q9"/>
  <c r="Q11"/>
  <c r="Q17"/>
  <c r="Q10"/>
  <c r="Q27" i="10"/>
  <c r="Q26"/>
  <c r="Q25"/>
  <c r="Q24"/>
  <c r="Q17"/>
  <c r="Q16"/>
  <c r="Q15"/>
  <c r="Q14"/>
  <c r="Q12"/>
  <c r="Q11"/>
  <c r="Q10"/>
  <c r="Q9"/>
  <c r="J34"/>
  <c r="J32"/>
  <c r="J30"/>
  <c r="P27"/>
  <c r="E27"/>
  <c r="P25"/>
  <c r="E25"/>
  <c r="P24"/>
  <c r="E24"/>
  <c r="Q23"/>
  <c r="P23"/>
  <c r="E23"/>
  <c r="J33"/>
  <c r="E17"/>
  <c r="P16"/>
  <c r="E16"/>
  <c r="P15"/>
  <c r="E15"/>
  <c r="E14"/>
  <c r="Q13"/>
  <c r="P13"/>
  <c r="E13"/>
  <c r="P12"/>
  <c r="E12"/>
  <c r="P11"/>
  <c r="E11"/>
  <c r="E10"/>
  <c r="P9"/>
  <c r="E9"/>
  <c r="AQ26" i="2"/>
  <c r="AS26" s="1"/>
  <c r="V26"/>
  <c r="Q26"/>
  <c r="L26"/>
  <c r="G26"/>
  <c r="AQ25"/>
  <c r="AS25" s="1"/>
  <c r="AQ24"/>
  <c r="AS24" s="1"/>
  <c r="AQ23"/>
  <c r="AS23" s="1"/>
  <c r="V27"/>
  <c r="V22"/>
  <c r="V23"/>
  <c r="V25"/>
  <c r="V24"/>
  <c r="Q22"/>
  <c r="Q23"/>
  <c r="Q24"/>
  <c r="Q25"/>
  <c r="Q27"/>
  <c r="L27"/>
  <c r="L22"/>
  <c r="L23"/>
  <c r="L24"/>
  <c r="L25"/>
  <c r="Q40" i="4"/>
  <c r="P14"/>
  <c r="Q20"/>
  <c r="Q16"/>
  <c r="Q23"/>
  <c r="G27" i="2"/>
  <c r="G22"/>
  <c r="G23"/>
  <c r="G24"/>
  <c r="G25"/>
  <c r="AB30"/>
  <c r="AG30"/>
  <c r="Q24" i="4"/>
  <c r="E16"/>
  <c r="E11"/>
  <c r="E17"/>
  <c r="E12"/>
  <c r="E23"/>
  <c r="E9"/>
  <c r="E20"/>
  <c r="E19"/>
  <c r="E13"/>
  <c r="E10"/>
  <c r="E21"/>
  <c r="E24"/>
  <c r="AS21" i="2"/>
  <c r="R20" i="4"/>
  <c r="R19"/>
  <c r="R23"/>
  <c r="R21"/>
  <c r="R22"/>
  <c r="R11" i="10"/>
  <c r="R13"/>
  <c r="R10"/>
  <c r="R12"/>
  <c r="J31"/>
  <c r="J36"/>
  <c r="J37"/>
  <c r="R14"/>
  <c r="R16"/>
  <c r="R17"/>
  <c r="R15"/>
  <c r="J35"/>
  <c r="R24"/>
  <c r="R26"/>
  <c r="R25"/>
  <c r="R27"/>
  <c r="M30" i="2"/>
  <c r="R30"/>
  <c r="W30"/>
  <c r="Q35" i="7"/>
  <c r="R39" s="1"/>
  <c r="Q28"/>
  <c r="R30" s="1"/>
  <c r="Q23"/>
  <c r="Q14"/>
  <c r="R40"/>
  <c r="P41" i="4"/>
  <c r="P42"/>
  <c r="P36"/>
  <c r="P31"/>
  <c r="P29"/>
  <c r="P30"/>
  <c r="P21"/>
  <c r="P13"/>
  <c r="P20"/>
  <c r="P9"/>
  <c r="P23"/>
  <c r="P12"/>
  <c r="P17"/>
  <c r="P11"/>
  <c r="P16"/>
  <c r="J50"/>
  <c r="R15"/>
  <c r="P37"/>
  <c r="AQ27" i="2"/>
  <c r="AS27"/>
  <c r="AS35"/>
  <c r="C30"/>
  <c r="H30"/>
  <c r="J48" i="4"/>
  <c r="J46"/>
  <c r="R41"/>
  <c r="R39"/>
  <c r="R43"/>
  <c r="R38"/>
  <c r="R40"/>
  <c r="R37"/>
  <c r="R31"/>
  <c r="J49"/>
  <c r="J51"/>
  <c r="R12"/>
  <c r="J47"/>
  <c r="R14"/>
  <c r="R13"/>
  <c r="R10"/>
  <c r="R16"/>
  <c r="R18"/>
  <c r="R11"/>
  <c r="R17"/>
  <c r="R30"/>
  <c r="J52"/>
  <c r="J53"/>
  <c r="R41" i="7" l="1"/>
  <c r="R38"/>
  <c r="R37"/>
  <c r="R36"/>
  <c r="R19"/>
  <c r="R16"/>
  <c r="R17"/>
  <c r="R18"/>
  <c r="R14"/>
  <c r="R22"/>
  <c r="R20"/>
  <c r="R9"/>
  <c r="R13"/>
  <c r="R11"/>
  <c r="R12"/>
  <c r="R10"/>
  <c r="R15"/>
  <c r="R21"/>
</calcChain>
</file>

<file path=xl/sharedStrings.xml><?xml version="1.0" encoding="utf-8"?>
<sst xmlns="http://schemas.openxmlformats.org/spreadsheetml/2006/main" count="502" uniqueCount="93">
  <si>
    <t>VÝSLEDKOVÁ LISTINA</t>
  </si>
  <si>
    <t>Št. č.</t>
  </si>
  <si>
    <t>DHZ - MUŽI</t>
  </si>
  <si>
    <t>Umiestnenie</t>
  </si>
  <si>
    <t>SHL</t>
  </si>
  <si>
    <t>2.</t>
  </si>
  <si>
    <t>3.</t>
  </si>
  <si>
    <t>Spišská Nová Ves</t>
  </si>
  <si>
    <t>4.</t>
  </si>
  <si>
    <t>5.</t>
  </si>
  <si>
    <t>NP</t>
  </si>
  <si>
    <t>6.</t>
  </si>
  <si>
    <t>Markušovce</t>
  </si>
  <si>
    <t>7.</t>
  </si>
  <si>
    <t>Danišovce</t>
  </si>
  <si>
    <t>8.</t>
  </si>
  <si>
    <t>Spišský Hrušov</t>
  </si>
  <si>
    <t>9.</t>
  </si>
  <si>
    <t>Smižany</t>
  </si>
  <si>
    <t>DHZ - ŽENY</t>
  </si>
  <si>
    <t>Spišské Vlachy</t>
  </si>
  <si>
    <t>Jamník</t>
  </si>
  <si>
    <t>stopky</t>
  </si>
  <si>
    <t>Rozdiel na víťaza</t>
  </si>
  <si>
    <t>Kategória muži</t>
  </si>
  <si>
    <t>DHZ</t>
  </si>
  <si>
    <t>Priebežný súčet bodov</t>
  </si>
  <si>
    <t>Najhoršie umiestnenie - odpočítané body</t>
  </si>
  <si>
    <t>Celkový súčet bodov</t>
  </si>
  <si>
    <t>Priebežné umiestnenie</t>
  </si>
  <si>
    <t>Čas</t>
  </si>
  <si>
    <t>Body za čas</t>
  </si>
  <si>
    <t>Body za umiestnenie</t>
  </si>
  <si>
    <t>Body spolu</t>
  </si>
  <si>
    <t>Kategória ženy</t>
  </si>
  <si>
    <t>Body</t>
  </si>
  <si>
    <t>Za čas</t>
  </si>
  <si>
    <t>do 15 s</t>
  </si>
  <si>
    <t>atď</t>
  </si>
  <si>
    <t>nad 30,01</t>
  </si>
  <si>
    <t>nenastúpenie na disciplínu</t>
  </si>
  <si>
    <t>2 neplatné pokusy</t>
  </si>
  <si>
    <t>Škrtá sa nahoršia súťaž</t>
  </si>
  <si>
    <t>žiadne body za umiestnenie</t>
  </si>
  <si>
    <t>rozdiel medzi stopkami a časomierou</t>
  </si>
  <si>
    <t>priemer rozdielu</t>
  </si>
  <si>
    <t>1. stopky</t>
  </si>
  <si>
    <t>2. stopky</t>
  </si>
  <si>
    <t>ĽT</t>
  </si>
  <si>
    <t>PT</t>
  </si>
  <si>
    <t>el. časomiera</t>
  </si>
  <si>
    <t>ručná časomiera</t>
  </si>
  <si>
    <t>I. pokus</t>
  </si>
  <si>
    <t xml:space="preserve">Výsledný čas </t>
  </si>
  <si>
    <t>DHZ - MUŽI nad 35</t>
  </si>
  <si>
    <t>Dravce</t>
  </si>
  <si>
    <t>II. pokus</t>
  </si>
  <si>
    <t>za umiestnenie</t>
  </si>
  <si>
    <t>1. miesto</t>
  </si>
  <si>
    <t>O pohár starostu obce Markušovce</t>
  </si>
  <si>
    <t>Gelnica</t>
  </si>
  <si>
    <t>Slatvina</t>
  </si>
  <si>
    <t>O pohár starostky obce Spišský Hrušov</t>
  </si>
  <si>
    <t>Vojkovce</t>
  </si>
  <si>
    <t>Vyšný Slavkov</t>
  </si>
  <si>
    <t>Domaňovce</t>
  </si>
  <si>
    <t>X</t>
  </si>
  <si>
    <t>Odorín</t>
  </si>
  <si>
    <t>2. kolo Sp. Nová Ves 24.6.2018</t>
  </si>
  <si>
    <t>1. kolo Sp. Vlachy 2.6.2018</t>
  </si>
  <si>
    <t>3. kolo Spišský Hrušov 30.6.2018</t>
  </si>
  <si>
    <t>4. kolo Dravce 15.7.2018</t>
  </si>
  <si>
    <t>5. Markušovce 29.7.2018</t>
  </si>
  <si>
    <t>Priebežné výsledky</t>
  </si>
  <si>
    <t>Spišský hasičský víkend - 2. kolo SHL</t>
  </si>
  <si>
    <t xml:space="preserve">Markušovce </t>
  </si>
  <si>
    <t>Spišský Hrušov A</t>
  </si>
  <si>
    <t>Spišský Hrušov B</t>
  </si>
  <si>
    <t>Světlá nad Sázavou</t>
  </si>
  <si>
    <t>Smižany - Družstvo skazy</t>
  </si>
  <si>
    <t>Kolinovce</t>
  </si>
  <si>
    <t>Iliašovce A</t>
  </si>
  <si>
    <t>Iliašovce B</t>
  </si>
  <si>
    <t>Iliašovce</t>
  </si>
  <si>
    <t>All Stars</t>
  </si>
  <si>
    <t>Markušovce A</t>
  </si>
  <si>
    <t>Spišský Štvrtok</t>
  </si>
  <si>
    <t>Granč-Petrovce</t>
  </si>
  <si>
    <t>Poráč</t>
  </si>
  <si>
    <t>Markušovce B</t>
  </si>
  <si>
    <t>8. kolo Smižany 26.8.2018</t>
  </si>
  <si>
    <t>7. kolo Vyšný Slavkov 19.8.2018</t>
  </si>
  <si>
    <t>9. kolo Teplička 1.9.2018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</si>
</sst>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2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30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8F35B"/>
        <bgColor indexed="64"/>
      </patternFill>
    </fill>
    <fill>
      <patternFill patternType="solid">
        <fgColor rgb="FFB2FF8B"/>
        <bgColor indexed="64"/>
      </patternFill>
    </fill>
    <fill>
      <patternFill patternType="solid">
        <fgColor rgb="FFFB97DA"/>
        <bgColor indexed="64"/>
      </patternFill>
    </fill>
    <fill>
      <patternFill patternType="solid">
        <fgColor rgb="FF79CDE7"/>
        <bgColor indexed="64"/>
      </patternFill>
    </fill>
    <fill>
      <patternFill patternType="solid">
        <fgColor rgb="FFF08E84"/>
        <bgColor indexed="64"/>
      </patternFill>
    </fill>
    <fill>
      <patternFill patternType="solid">
        <fgColor rgb="FFBCBF37"/>
        <bgColor indexed="64"/>
      </patternFill>
    </fill>
    <fill>
      <patternFill patternType="solid">
        <fgColor rgb="FF30C20E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CEA04"/>
        <bgColor indexed="64"/>
      </patternFill>
    </fill>
    <fill>
      <patternFill patternType="solid">
        <fgColor rgb="FFC7C7A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1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2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2" fontId="3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0" fillId="0" borderId="0" xfId="0"/>
    <xf numFmtId="0" fontId="3" fillId="0" borderId="2" xfId="0" applyFont="1" applyFill="1" applyBorder="1"/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18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0" xfId="0" applyFill="1"/>
    <xf numFmtId="0" fontId="12" fillId="0" borderId="0" xfId="0" applyFont="1"/>
    <xf numFmtId="2" fontId="0" fillId="0" borderId="0" xfId="0" applyNumberFormat="1"/>
    <xf numFmtId="0" fontId="3" fillId="0" borderId="12" xfId="0" applyFont="1" applyBorder="1" applyAlignment="1">
      <alignment horizont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2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left" vertical="center" wrapText="1"/>
    </xf>
    <xf numFmtId="2" fontId="3" fillId="3" borderId="17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 vertical="center" wrapText="1"/>
    </xf>
    <xf numFmtId="0" fontId="3" fillId="0" borderId="14" xfId="0" applyFont="1" applyFill="1" applyBorder="1"/>
    <xf numFmtId="0" fontId="3" fillId="3" borderId="32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2" fontId="3" fillId="4" borderId="18" xfId="0" applyNumberFormat="1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6" borderId="32" xfId="0" applyFont="1" applyFill="1" applyBorder="1" applyAlignment="1">
      <alignment horizontal="center"/>
    </xf>
    <xf numFmtId="0" fontId="2" fillId="6" borderId="3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2" fillId="7" borderId="32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2" fontId="3" fillId="8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" fontId="3" fillId="8" borderId="12" xfId="0" applyNumberFormat="1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2" fontId="3" fillId="8" borderId="5" xfId="0" applyNumberFormat="1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wrapText="1"/>
    </xf>
    <xf numFmtId="2" fontId="0" fillId="9" borderId="1" xfId="0" applyNumberFormat="1" applyFont="1" applyFill="1" applyBorder="1" applyAlignment="1">
      <alignment horizontal="center" wrapText="1"/>
    </xf>
    <xf numFmtId="2" fontId="1" fillId="9" borderId="5" xfId="0" applyNumberFormat="1" applyFont="1" applyFill="1" applyBorder="1" applyAlignment="1">
      <alignment horizontal="center" wrapText="1"/>
    </xf>
    <xf numFmtId="2" fontId="0" fillId="9" borderId="5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2" fontId="1" fillId="9" borderId="12" xfId="0" applyNumberFormat="1" applyFont="1" applyFill="1" applyBorder="1" applyAlignment="1">
      <alignment horizontal="center" wrapText="1"/>
    </xf>
    <xf numFmtId="2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1" xfId="0" applyNumberFormat="1" applyFont="1" applyFill="1" applyBorder="1" applyAlignment="1">
      <alignment horizontal="center" vertical="center" wrapText="1"/>
    </xf>
    <xf numFmtId="2" fontId="3" fillId="4" borderId="32" xfId="0" applyNumberFormat="1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2" fontId="1" fillId="10" borderId="1" xfId="0" applyNumberFormat="1" applyFont="1" applyFill="1" applyBorder="1" applyAlignment="1">
      <alignment horizontal="center" wrapText="1"/>
    </xf>
    <xf numFmtId="2" fontId="0" fillId="10" borderId="1" xfId="0" applyNumberFormat="1" applyFont="1" applyFill="1" applyBorder="1" applyAlignment="1">
      <alignment horizontal="center" wrapText="1"/>
    </xf>
    <xf numFmtId="2" fontId="1" fillId="10" borderId="5" xfId="0" applyNumberFormat="1" applyFont="1" applyFill="1" applyBorder="1" applyAlignment="1">
      <alignment horizontal="center" wrapText="1"/>
    </xf>
    <xf numFmtId="2" fontId="0" fillId="10" borderId="5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2" fontId="1" fillId="10" borderId="12" xfId="0" applyNumberFormat="1" applyFont="1" applyFill="1" applyBorder="1" applyAlignment="1">
      <alignment horizontal="center" wrapText="1"/>
    </xf>
    <xf numFmtId="2" fontId="0" fillId="10" borderId="12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10" borderId="1" xfId="0" applyNumberFormat="1" applyFont="1" applyFill="1" applyBorder="1" applyAlignment="1">
      <alignment horizontal="center" vertical="center" wrapText="1"/>
    </xf>
    <xf numFmtId="2" fontId="0" fillId="1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5" borderId="17" xfId="0" applyNumberFormat="1" applyFont="1" applyFill="1" applyBorder="1" applyAlignment="1">
      <alignment horizontal="center"/>
    </xf>
    <xf numFmtId="2" fontId="3" fillId="5" borderId="32" xfId="0" applyNumberFormat="1" applyFont="1" applyFill="1" applyBorder="1" applyAlignment="1">
      <alignment horizontal="center"/>
    </xf>
    <xf numFmtId="2" fontId="3" fillId="6" borderId="17" xfId="0" applyNumberFormat="1" applyFont="1" applyFill="1" applyBorder="1" applyAlignment="1">
      <alignment horizontal="center"/>
    </xf>
    <xf numFmtId="2" fontId="3" fillId="6" borderId="32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14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2" fontId="1" fillId="12" borderId="1" xfId="0" applyNumberFormat="1" applyFont="1" applyFill="1" applyBorder="1" applyAlignment="1">
      <alignment horizontal="center" wrapText="1"/>
    </xf>
    <xf numFmtId="2" fontId="0" fillId="12" borderId="1" xfId="0" applyNumberFormat="1" applyFont="1" applyFill="1" applyBorder="1" applyAlignment="1">
      <alignment horizontal="center" wrapText="1"/>
    </xf>
    <xf numFmtId="2" fontId="1" fillId="12" borderId="5" xfId="0" applyNumberFormat="1" applyFont="1" applyFill="1" applyBorder="1" applyAlignment="1">
      <alignment horizontal="center" wrapText="1"/>
    </xf>
    <xf numFmtId="2" fontId="0" fillId="12" borderId="5" xfId="0" applyNumberFormat="1" applyFont="1" applyFill="1" applyBorder="1" applyAlignment="1">
      <alignment horizontal="center" wrapText="1"/>
    </xf>
    <xf numFmtId="2" fontId="1" fillId="12" borderId="12" xfId="0" applyNumberFormat="1" applyFont="1" applyFill="1" applyBorder="1" applyAlignment="1">
      <alignment horizontal="center" wrapText="1"/>
    </xf>
    <xf numFmtId="2" fontId="0" fillId="12" borderId="12" xfId="0" applyNumberFormat="1" applyFont="1" applyFill="1" applyBorder="1" applyAlignment="1">
      <alignment horizontal="center" wrapText="1"/>
    </xf>
    <xf numFmtId="2" fontId="0" fillId="12" borderId="5" xfId="0" applyNumberFormat="1" applyFill="1" applyBorder="1" applyAlignment="1">
      <alignment horizontal="center" wrapText="1"/>
    </xf>
    <xf numFmtId="0" fontId="10" fillId="11" borderId="8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2" fillId="13" borderId="29" xfId="0" applyFont="1" applyFill="1" applyBorder="1" applyAlignment="1">
      <alignment horizontal="center" vertical="center" wrapText="1"/>
    </xf>
    <xf numFmtId="0" fontId="2" fillId="13" borderId="30" xfId="0" applyFont="1" applyFill="1" applyBorder="1" applyAlignment="1">
      <alignment horizontal="center" vertical="center" wrapText="1"/>
    </xf>
    <xf numFmtId="0" fontId="2" fillId="13" borderId="31" xfId="0" applyFont="1" applyFill="1" applyBorder="1" applyAlignment="1">
      <alignment horizontal="center" vertical="center" wrapText="1"/>
    </xf>
    <xf numFmtId="2" fontId="3" fillId="7" borderId="32" xfId="0" applyNumberFormat="1" applyFont="1" applyFill="1" applyBorder="1" applyAlignment="1">
      <alignment horizontal="center"/>
    </xf>
    <xf numFmtId="2" fontId="3" fillId="7" borderId="18" xfId="0" applyNumberFormat="1" applyFont="1" applyFill="1" applyBorder="1" applyAlignment="1">
      <alignment horizontal="center"/>
    </xf>
    <xf numFmtId="0" fontId="6" fillId="14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2" fontId="3" fillId="14" borderId="17" xfId="0" applyNumberFormat="1" applyFont="1" applyFill="1" applyBorder="1" applyAlignment="1">
      <alignment horizontal="center"/>
    </xf>
    <xf numFmtId="0" fontId="2" fillId="14" borderId="17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3" fillId="14" borderId="17" xfId="0" applyFont="1" applyFill="1" applyBorder="1" applyAlignment="1">
      <alignment horizontal="center"/>
    </xf>
    <xf numFmtId="0" fontId="3" fillId="14" borderId="32" xfId="0" applyFont="1" applyFill="1" applyBorder="1" applyAlignment="1">
      <alignment horizontal="center"/>
    </xf>
    <xf numFmtId="0" fontId="2" fillId="14" borderId="32" xfId="0" applyFont="1" applyFill="1" applyBorder="1" applyAlignment="1">
      <alignment horizontal="center"/>
    </xf>
    <xf numFmtId="0" fontId="3" fillId="14" borderId="12" xfId="0" applyFont="1" applyFill="1" applyBorder="1" applyAlignment="1">
      <alignment horizontal="center"/>
    </xf>
    <xf numFmtId="0" fontId="2" fillId="14" borderId="12" xfId="0" applyFont="1" applyFill="1" applyBorder="1" applyAlignment="1">
      <alignment horizontal="center"/>
    </xf>
    <xf numFmtId="0" fontId="3" fillId="14" borderId="18" xfId="0" applyFont="1" applyFill="1" applyBorder="1" applyAlignment="1">
      <alignment horizontal="center"/>
    </xf>
    <xf numFmtId="0" fontId="2" fillId="14" borderId="18" xfId="0" applyFont="1" applyFill="1" applyBorder="1" applyAlignment="1">
      <alignment horizontal="center"/>
    </xf>
    <xf numFmtId="0" fontId="3" fillId="14" borderId="5" xfId="0" applyFont="1" applyFill="1" applyBorder="1" applyAlignment="1">
      <alignment horizontal="center"/>
    </xf>
    <xf numFmtId="0" fontId="2" fillId="14" borderId="5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2" fontId="3" fillId="15" borderId="17" xfId="0" applyNumberFormat="1" applyFont="1" applyFill="1" applyBorder="1" applyAlignment="1">
      <alignment horizontal="center"/>
    </xf>
    <xf numFmtId="0" fontId="2" fillId="15" borderId="17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3" fillId="15" borderId="17" xfId="0" applyFont="1" applyFill="1" applyBorder="1" applyAlignment="1">
      <alignment horizontal="center"/>
    </xf>
    <xf numFmtId="0" fontId="3" fillId="15" borderId="32" xfId="0" applyFont="1" applyFill="1" applyBorder="1" applyAlignment="1">
      <alignment horizontal="center"/>
    </xf>
    <xf numFmtId="0" fontId="2" fillId="15" borderId="32" xfId="0" applyFont="1" applyFill="1" applyBorder="1" applyAlignment="1">
      <alignment horizontal="center"/>
    </xf>
    <xf numFmtId="0" fontId="3" fillId="15" borderId="12" xfId="0" applyFont="1" applyFill="1" applyBorder="1" applyAlignment="1">
      <alignment horizontal="center"/>
    </xf>
    <xf numFmtId="0" fontId="2" fillId="15" borderId="12" xfId="0" applyFont="1" applyFill="1" applyBorder="1" applyAlignment="1">
      <alignment horizontal="center"/>
    </xf>
    <xf numFmtId="0" fontId="3" fillId="15" borderId="18" xfId="0" applyFont="1" applyFill="1" applyBorder="1" applyAlignment="1">
      <alignment horizontal="center"/>
    </xf>
    <xf numFmtId="0" fontId="2" fillId="15" borderId="18" xfId="0" applyFont="1" applyFill="1" applyBorder="1" applyAlignment="1">
      <alignment horizontal="center"/>
    </xf>
    <xf numFmtId="0" fontId="3" fillId="15" borderId="5" xfId="0" applyFont="1" applyFill="1" applyBorder="1" applyAlignment="1">
      <alignment horizontal="center"/>
    </xf>
    <xf numFmtId="0" fontId="2" fillId="15" borderId="5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14" borderId="17" xfId="0" applyFont="1" applyFill="1" applyBorder="1" applyAlignment="1">
      <alignment horizontal="center" vertical="center" wrapText="1"/>
    </xf>
    <xf numFmtId="0" fontId="9" fillId="14" borderId="22" xfId="0" applyFont="1" applyFill="1" applyBorder="1" applyAlignment="1">
      <alignment horizontal="center" vertical="center" wrapText="1"/>
    </xf>
    <xf numFmtId="0" fontId="9" fillId="14" borderId="8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15" borderId="17" xfId="0" applyFont="1" applyFill="1" applyBorder="1" applyAlignment="1">
      <alignment horizontal="center" vertical="center" wrapText="1"/>
    </xf>
    <xf numFmtId="0" fontId="9" fillId="15" borderId="22" xfId="0" applyFont="1" applyFill="1" applyBorder="1" applyAlignment="1">
      <alignment horizontal="center" vertical="center" wrapText="1"/>
    </xf>
    <xf numFmtId="0" fontId="9" fillId="15" borderId="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3" fillId="0" borderId="0" xfId="0" applyFont="1" applyAlignment="1">
      <alignment horizontal="right" vertical="center" wrapText="1"/>
    </xf>
    <xf numFmtId="0" fontId="11" fillId="0" borderId="1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8" fillId="0" borderId="0" xfId="0" applyFont="1" applyAlignment="1">
      <alignment horizontal="right" vertical="center" wrapText="1"/>
    </xf>
    <xf numFmtId="1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20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10" borderId="20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6" fillId="11" borderId="9" xfId="0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9" fillId="11" borderId="20" xfId="0" applyFont="1" applyFill="1" applyBorder="1" applyAlignment="1">
      <alignment horizontal="center" vertical="center" wrapText="1"/>
    </xf>
    <xf numFmtId="0" fontId="2" fillId="11" borderId="16" xfId="0" applyFont="1" applyFill="1" applyBorder="1" applyAlignment="1">
      <alignment horizontal="center" vertical="center" wrapText="1"/>
    </xf>
    <xf numFmtId="0" fontId="2" fillId="11" borderId="26" xfId="0" applyFont="1" applyFill="1" applyBorder="1" applyAlignment="1">
      <alignment horizontal="center" vertical="center" wrapText="1"/>
    </xf>
    <xf numFmtId="0" fontId="2" fillId="11" borderId="21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 wrapText="1"/>
    </xf>
    <xf numFmtId="0" fontId="2" fillId="11" borderId="22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25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 vertical="center" wrapText="1"/>
    </xf>
    <xf numFmtId="0" fontId="2" fillId="11" borderId="28" xfId="0" applyFont="1" applyFill="1" applyBorder="1" applyAlignment="1">
      <alignment horizontal="center" vertical="center" wrapText="1"/>
    </xf>
    <xf numFmtId="0" fontId="2" fillId="11" borderId="29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2" fillId="11" borderId="23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7C7A7"/>
      <color rgb="FFFCEA04"/>
      <color rgb="FFB2FF8B"/>
      <color rgb="FF30C20E"/>
      <color rgb="FFB4FAB4"/>
      <color rgb="FFBCBF37"/>
      <color rgb="FFE8F35B"/>
      <color rgb="FFF08E84"/>
      <color rgb="FF79CDE7"/>
      <color rgb="FFFB97D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339392</xdr:colOff>
      <xdr:row>4</xdr:row>
      <xdr:rowOff>89646</xdr:rowOff>
    </xdr:from>
    <xdr:to>
      <xdr:col>23</xdr:col>
      <xdr:colOff>210424</xdr:colOff>
      <xdr:row>12</xdr:row>
      <xdr:rowOff>266699</xdr:rowOff>
    </xdr:to>
    <xdr:pic>
      <xdr:nvPicPr>
        <xdr:cNvPr id="2" name="Obrázok 1" descr="SHL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250245" y="851646"/>
          <a:ext cx="5787738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T60"/>
  <sheetViews>
    <sheetView showGridLines="0" zoomScale="85" zoomScaleNormal="85" workbookViewId="0">
      <selection activeCell="AQ20" sqref="AQ20"/>
    </sheetView>
  </sheetViews>
  <sheetFormatPr defaultRowHeight="15"/>
  <cols>
    <col min="1" max="1" width="4.140625" customWidth="1"/>
    <col min="2" max="2" width="17.5703125" customWidth="1"/>
    <col min="3" max="3" width="6.7109375" customWidth="1"/>
    <col min="4" max="7" width="5.7109375" customWidth="1"/>
    <col min="8" max="8" width="7.140625" customWidth="1"/>
    <col min="9" max="12" width="5.7109375" customWidth="1"/>
    <col min="13" max="13" width="6.7109375" customWidth="1"/>
    <col min="14" max="17" width="5.7109375" customWidth="1"/>
    <col min="18" max="18" width="6.7109375" customWidth="1"/>
    <col min="19" max="22" width="5.7109375" customWidth="1"/>
    <col min="23" max="23" width="6.7109375" customWidth="1"/>
    <col min="24" max="27" width="5.7109375" customWidth="1"/>
    <col min="28" max="28" width="6.7109375" style="25" customWidth="1"/>
    <col min="29" max="32" width="5.7109375" style="25" customWidth="1"/>
    <col min="33" max="33" width="6.7109375" style="25" customWidth="1"/>
    <col min="34" max="37" width="5.7109375" style="25" customWidth="1"/>
    <col min="38" max="38" width="6.7109375" style="25" customWidth="1"/>
    <col min="39" max="42" width="5.7109375" style="25" customWidth="1"/>
    <col min="43" max="43" width="9.140625" customWidth="1"/>
    <col min="44" max="44" width="8.42578125" customWidth="1"/>
    <col min="45" max="45" width="9.28515625" customWidth="1"/>
    <col min="46" max="46" width="11.7109375" customWidth="1"/>
  </cols>
  <sheetData>
    <row r="2" spans="2:46">
      <c r="B2" s="25"/>
      <c r="C2" s="25"/>
      <c r="D2" s="25"/>
      <c r="E2" s="2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</row>
    <row r="3" spans="2:46">
      <c r="B3" s="25"/>
      <c r="C3" s="25"/>
      <c r="D3" s="25"/>
      <c r="E3" s="2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</row>
    <row r="4" spans="2:46">
      <c r="B4" s="25"/>
      <c r="C4" s="25"/>
      <c r="D4" s="25"/>
      <c r="E4" s="2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5"/>
      <c r="AR4" s="265"/>
      <c r="AS4" s="265"/>
      <c r="AT4" s="265"/>
    </row>
    <row r="5" spans="2:46">
      <c r="B5" s="25"/>
      <c r="C5" s="25"/>
      <c r="D5" s="25"/>
      <c r="E5" s="2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5"/>
      <c r="AM5" s="265"/>
      <c r="AN5" s="265"/>
      <c r="AO5" s="265"/>
      <c r="AP5" s="265"/>
      <c r="AQ5" s="265"/>
      <c r="AR5" s="265"/>
      <c r="AS5" s="265"/>
      <c r="AT5" s="265"/>
    </row>
    <row r="6" spans="2:46">
      <c r="B6" s="25"/>
      <c r="C6" s="25"/>
      <c r="D6" s="25"/>
      <c r="E6" s="2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 s="265"/>
      <c r="AQ6" s="265"/>
      <c r="AR6" s="265"/>
      <c r="AS6" s="265"/>
      <c r="AT6" s="265"/>
    </row>
    <row r="7" spans="2:46" s="25" customFormat="1" ht="21"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178"/>
      <c r="AM7" s="178"/>
      <c r="AN7" s="178"/>
      <c r="AO7" s="178"/>
      <c r="AP7" s="178"/>
      <c r="AQ7" s="65"/>
      <c r="AR7" s="65"/>
      <c r="AS7" s="65"/>
      <c r="AT7" s="65"/>
    </row>
    <row r="8" spans="2:46" s="25" customFormat="1" ht="21"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178"/>
      <c r="AM8" s="178"/>
      <c r="AN8" s="178"/>
      <c r="AO8" s="178"/>
      <c r="AP8" s="178"/>
      <c r="AQ8" s="65"/>
      <c r="AR8" s="65"/>
      <c r="AS8" s="65"/>
      <c r="AT8" s="65"/>
    </row>
    <row r="9" spans="2:46" s="25" customFormat="1" ht="21"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178"/>
      <c r="AM9" s="178"/>
      <c r="AN9" s="178"/>
      <c r="AO9" s="178"/>
      <c r="AP9" s="178"/>
      <c r="AQ9" s="65"/>
      <c r="AR9" s="65"/>
      <c r="AS9" s="65"/>
      <c r="AT9" s="65"/>
    </row>
    <row r="10" spans="2:46" s="25" customFormat="1" ht="21"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178"/>
      <c r="AM10" s="178"/>
      <c r="AN10" s="178"/>
      <c r="AO10" s="178"/>
      <c r="AP10" s="178"/>
      <c r="AQ10" s="65"/>
      <c r="AR10" s="65"/>
      <c r="AS10" s="65"/>
      <c r="AT10" s="65"/>
    </row>
    <row r="11" spans="2:46" s="25" customFormat="1" ht="21"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178"/>
      <c r="AM11" s="178"/>
      <c r="AN11" s="178"/>
      <c r="AO11" s="178"/>
      <c r="AP11" s="178"/>
      <c r="AQ11" s="65"/>
      <c r="AR11" s="65"/>
      <c r="AS11" s="65"/>
      <c r="AT11" s="65"/>
    </row>
    <row r="12" spans="2:46" s="25" customFormat="1" ht="21"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178"/>
      <c r="AM12" s="178"/>
      <c r="AN12" s="178"/>
      <c r="AO12" s="178"/>
      <c r="AP12" s="178"/>
      <c r="AQ12" s="65"/>
      <c r="AR12" s="65"/>
      <c r="AS12" s="65"/>
      <c r="AT12" s="65"/>
    </row>
    <row r="13" spans="2:46" s="25" customFormat="1" ht="21"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178"/>
      <c r="AM13" s="178"/>
      <c r="AN13" s="178"/>
      <c r="AO13" s="178"/>
      <c r="AP13" s="178"/>
      <c r="AQ13" s="65"/>
      <c r="AR13" s="65"/>
      <c r="AS13" s="65"/>
      <c r="AT13" s="65"/>
    </row>
    <row r="14" spans="2:46" s="25" customFormat="1" ht="21"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178"/>
      <c r="AM14" s="178"/>
      <c r="AN14" s="178"/>
      <c r="AO14" s="178"/>
      <c r="AP14" s="178"/>
      <c r="AQ14" s="65"/>
      <c r="AR14" s="65"/>
      <c r="AS14" s="65"/>
      <c r="AT14" s="65"/>
    </row>
    <row r="15" spans="2:46" s="25" customFormat="1" ht="34.5" customHeight="1">
      <c r="B15" s="229" t="s">
        <v>73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29"/>
      <c r="AQ15" s="229"/>
      <c r="AR15" s="229"/>
      <c r="AS15" s="229"/>
      <c r="AT15" s="229"/>
    </row>
    <row r="16" spans="2:46" ht="15.75" thickBot="1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Q16" s="25"/>
      <c r="AR16" s="25"/>
      <c r="AS16" s="25"/>
      <c r="AT16" s="25"/>
    </row>
    <row r="17" spans="2:46" ht="18.75">
      <c r="B17" s="266" t="s">
        <v>24</v>
      </c>
      <c r="C17" s="267"/>
      <c r="D17" s="267"/>
      <c r="E17" s="267"/>
      <c r="F17" s="267"/>
      <c r="G17" s="267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9"/>
    </row>
    <row r="18" spans="2:46" ht="15" customHeight="1">
      <c r="B18" s="230" t="s">
        <v>25</v>
      </c>
      <c r="C18" s="232" t="s">
        <v>69</v>
      </c>
      <c r="D18" s="233"/>
      <c r="E18" s="233"/>
      <c r="F18" s="233"/>
      <c r="G18" s="234"/>
      <c r="H18" s="235" t="s">
        <v>68</v>
      </c>
      <c r="I18" s="236"/>
      <c r="J18" s="236"/>
      <c r="K18" s="236"/>
      <c r="L18" s="237"/>
      <c r="M18" s="243" t="s">
        <v>70</v>
      </c>
      <c r="N18" s="244"/>
      <c r="O18" s="244"/>
      <c r="P18" s="244"/>
      <c r="Q18" s="245"/>
      <c r="R18" s="240" t="s">
        <v>71</v>
      </c>
      <c r="S18" s="241"/>
      <c r="T18" s="241"/>
      <c r="U18" s="241"/>
      <c r="V18" s="242"/>
      <c r="W18" s="255" t="s">
        <v>72</v>
      </c>
      <c r="X18" s="256"/>
      <c r="Y18" s="256"/>
      <c r="Z18" s="256"/>
      <c r="AA18" s="257"/>
      <c r="AB18" s="226" t="s">
        <v>91</v>
      </c>
      <c r="AC18" s="227"/>
      <c r="AD18" s="227"/>
      <c r="AE18" s="227"/>
      <c r="AF18" s="228"/>
      <c r="AG18" s="252" t="s">
        <v>90</v>
      </c>
      <c r="AH18" s="253"/>
      <c r="AI18" s="253"/>
      <c r="AJ18" s="253"/>
      <c r="AK18" s="254"/>
      <c r="AL18" s="258" t="s">
        <v>92</v>
      </c>
      <c r="AM18" s="259"/>
      <c r="AN18" s="259"/>
      <c r="AO18" s="259"/>
      <c r="AP18" s="260"/>
      <c r="AQ18" s="250" t="s">
        <v>26</v>
      </c>
      <c r="AR18" s="248" t="s">
        <v>27</v>
      </c>
      <c r="AS18" s="246" t="s">
        <v>28</v>
      </c>
      <c r="AT18" s="238" t="s">
        <v>29</v>
      </c>
    </row>
    <row r="19" spans="2:46" ht="45">
      <c r="B19" s="231"/>
      <c r="C19" s="125" t="s">
        <v>30</v>
      </c>
      <c r="D19" s="126" t="s">
        <v>31</v>
      </c>
      <c r="E19" s="125" t="s">
        <v>3</v>
      </c>
      <c r="F19" s="126" t="s">
        <v>32</v>
      </c>
      <c r="G19" s="126" t="s">
        <v>33</v>
      </c>
      <c r="H19" s="73" t="s">
        <v>30</v>
      </c>
      <c r="I19" s="74" t="s">
        <v>31</v>
      </c>
      <c r="J19" s="73" t="s">
        <v>3</v>
      </c>
      <c r="K19" s="74" t="s">
        <v>32</v>
      </c>
      <c r="L19" s="74" t="s">
        <v>33</v>
      </c>
      <c r="M19" s="86" t="s">
        <v>30</v>
      </c>
      <c r="N19" s="87" t="s">
        <v>31</v>
      </c>
      <c r="O19" s="86" t="s">
        <v>3</v>
      </c>
      <c r="P19" s="87" t="s">
        <v>32</v>
      </c>
      <c r="Q19" s="87" t="s">
        <v>33</v>
      </c>
      <c r="R19" s="99" t="s">
        <v>30</v>
      </c>
      <c r="S19" s="100" t="s">
        <v>31</v>
      </c>
      <c r="T19" s="99" t="s">
        <v>3</v>
      </c>
      <c r="U19" s="100" t="s">
        <v>32</v>
      </c>
      <c r="V19" s="100" t="s">
        <v>33</v>
      </c>
      <c r="W19" s="112" t="s">
        <v>30</v>
      </c>
      <c r="X19" s="113" t="s">
        <v>31</v>
      </c>
      <c r="Y19" s="112" t="s">
        <v>3</v>
      </c>
      <c r="Z19" s="113" t="s">
        <v>32</v>
      </c>
      <c r="AA19" s="113" t="s">
        <v>33</v>
      </c>
      <c r="AB19" s="51" t="s">
        <v>30</v>
      </c>
      <c r="AC19" s="52" t="s">
        <v>31</v>
      </c>
      <c r="AD19" s="51" t="s">
        <v>3</v>
      </c>
      <c r="AE19" s="52" t="s">
        <v>32</v>
      </c>
      <c r="AF19" s="52" t="s">
        <v>33</v>
      </c>
      <c r="AG19" s="196" t="s">
        <v>30</v>
      </c>
      <c r="AH19" s="197" t="s">
        <v>31</v>
      </c>
      <c r="AI19" s="196" t="s">
        <v>3</v>
      </c>
      <c r="AJ19" s="197" t="s">
        <v>32</v>
      </c>
      <c r="AK19" s="197" t="s">
        <v>33</v>
      </c>
      <c r="AL19" s="211" t="s">
        <v>30</v>
      </c>
      <c r="AM19" s="212" t="s">
        <v>31</v>
      </c>
      <c r="AN19" s="211" t="s">
        <v>3</v>
      </c>
      <c r="AO19" s="212" t="s">
        <v>32</v>
      </c>
      <c r="AP19" s="212" t="s">
        <v>33</v>
      </c>
      <c r="AQ19" s="251"/>
      <c r="AR19" s="249"/>
      <c r="AS19" s="247"/>
      <c r="AT19" s="239"/>
    </row>
    <row r="20" spans="2:46" ht="15.75">
      <c r="B20" s="26" t="s">
        <v>14</v>
      </c>
      <c r="C20" s="127">
        <v>18.34</v>
      </c>
      <c r="D20" s="128">
        <v>13</v>
      </c>
      <c r="E20" s="129">
        <v>4</v>
      </c>
      <c r="F20" s="128">
        <v>12</v>
      </c>
      <c r="G20" s="128">
        <f t="shared" ref="G20:G26" si="0">F20+D20</f>
        <v>25</v>
      </c>
      <c r="H20" s="75">
        <v>16.61</v>
      </c>
      <c r="I20" s="76">
        <v>15</v>
      </c>
      <c r="J20" s="77">
        <v>5</v>
      </c>
      <c r="K20" s="76">
        <v>11</v>
      </c>
      <c r="L20" s="78">
        <f t="shared" ref="L20:L27" si="1">I20+K20</f>
        <v>26</v>
      </c>
      <c r="M20" s="88">
        <v>18.440000000000001</v>
      </c>
      <c r="N20" s="89">
        <v>13</v>
      </c>
      <c r="O20" s="90">
        <v>5</v>
      </c>
      <c r="P20" s="89">
        <v>11</v>
      </c>
      <c r="Q20" s="91">
        <f t="shared" ref="Q20:Q27" si="2">N20+P20</f>
        <v>24</v>
      </c>
      <c r="R20" s="101" t="s">
        <v>10</v>
      </c>
      <c r="S20" s="102">
        <v>0</v>
      </c>
      <c r="T20" s="103"/>
      <c r="U20" s="102">
        <v>1</v>
      </c>
      <c r="V20" s="104">
        <f t="shared" ref="V20:V27" si="3">S20+U20</f>
        <v>1</v>
      </c>
      <c r="W20" s="114">
        <v>20.36</v>
      </c>
      <c r="X20" s="115">
        <v>11</v>
      </c>
      <c r="Y20" s="116">
        <v>7</v>
      </c>
      <c r="Z20" s="115">
        <v>9</v>
      </c>
      <c r="AA20" s="117">
        <f>X20+Z20</f>
        <v>20</v>
      </c>
      <c r="AB20" s="64"/>
      <c r="AC20" s="54"/>
      <c r="AD20" s="55"/>
      <c r="AE20" s="54"/>
      <c r="AF20" s="56"/>
      <c r="AG20" s="198"/>
      <c r="AH20" s="199"/>
      <c r="AI20" s="200"/>
      <c r="AJ20" s="199"/>
      <c r="AK20" s="201"/>
      <c r="AL20" s="213"/>
      <c r="AM20" s="214"/>
      <c r="AN20" s="215"/>
      <c r="AO20" s="214"/>
      <c r="AP20" s="216"/>
      <c r="AQ20" s="27">
        <f>G20+L20+Q20+V20+AA20+AK20</f>
        <v>96</v>
      </c>
      <c r="AR20" s="27">
        <v>1</v>
      </c>
      <c r="AS20" s="28">
        <f t="shared" ref="AS20:AS27" si="4">AQ20-AR20</f>
        <v>95</v>
      </c>
      <c r="AT20" s="29">
        <v>6</v>
      </c>
    </row>
    <row r="21" spans="2:46" s="25" customFormat="1" ht="15.75">
      <c r="B21" s="26" t="s">
        <v>55</v>
      </c>
      <c r="C21" s="127">
        <v>19.45</v>
      </c>
      <c r="D21" s="128">
        <v>12</v>
      </c>
      <c r="E21" s="129">
        <v>5</v>
      </c>
      <c r="F21" s="128">
        <v>11</v>
      </c>
      <c r="G21" s="128">
        <f t="shared" si="0"/>
        <v>23</v>
      </c>
      <c r="H21" s="75">
        <v>18.420000000000002</v>
      </c>
      <c r="I21" s="76">
        <v>13</v>
      </c>
      <c r="J21" s="77">
        <v>7</v>
      </c>
      <c r="K21" s="76">
        <v>9</v>
      </c>
      <c r="L21" s="78">
        <f t="shared" si="1"/>
        <v>22</v>
      </c>
      <c r="M21" s="174">
        <v>17.399999999999999</v>
      </c>
      <c r="N21" s="89">
        <v>14</v>
      </c>
      <c r="O21" s="90">
        <v>4</v>
      </c>
      <c r="P21" s="89">
        <v>12</v>
      </c>
      <c r="Q21" s="91">
        <f t="shared" si="2"/>
        <v>26</v>
      </c>
      <c r="R21" s="101">
        <v>16.98</v>
      </c>
      <c r="S21" s="102">
        <v>15</v>
      </c>
      <c r="T21" s="103">
        <v>2</v>
      </c>
      <c r="U21" s="102">
        <v>14</v>
      </c>
      <c r="V21" s="104">
        <f t="shared" si="3"/>
        <v>29</v>
      </c>
      <c r="W21" s="114">
        <v>18.13</v>
      </c>
      <c r="X21" s="115">
        <v>13</v>
      </c>
      <c r="Y21" s="116">
        <v>6</v>
      </c>
      <c r="Z21" s="115">
        <v>10</v>
      </c>
      <c r="AA21" s="117">
        <f t="shared" ref="AA21:AA26" si="5">X21+Z21</f>
        <v>23</v>
      </c>
      <c r="AB21" s="64"/>
      <c r="AC21" s="54"/>
      <c r="AD21" s="55"/>
      <c r="AE21" s="54"/>
      <c r="AF21" s="56"/>
      <c r="AG21" s="198"/>
      <c r="AH21" s="199"/>
      <c r="AI21" s="200"/>
      <c r="AJ21" s="199"/>
      <c r="AK21" s="201"/>
      <c r="AL21" s="213"/>
      <c r="AM21" s="214"/>
      <c r="AN21" s="215"/>
      <c r="AO21" s="214"/>
      <c r="AP21" s="216"/>
      <c r="AQ21" s="27">
        <f>G21+L21+Q21+V21+AA21+AK21</f>
        <v>123</v>
      </c>
      <c r="AR21" s="27">
        <v>22</v>
      </c>
      <c r="AS21" s="28">
        <f t="shared" si="4"/>
        <v>101</v>
      </c>
      <c r="AT21" s="29">
        <v>5</v>
      </c>
    </row>
    <row r="22" spans="2:46" ht="15.75">
      <c r="B22" s="26" t="s">
        <v>21</v>
      </c>
      <c r="C22" s="127">
        <v>22.1</v>
      </c>
      <c r="D22" s="128">
        <v>9</v>
      </c>
      <c r="E22" s="129">
        <v>7</v>
      </c>
      <c r="F22" s="128">
        <v>9</v>
      </c>
      <c r="G22" s="128">
        <f t="shared" si="0"/>
        <v>18</v>
      </c>
      <c r="H22" s="75"/>
      <c r="I22" s="76"/>
      <c r="J22" s="77"/>
      <c r="K22" s="76"/>
      <c r="L22" s="78">
        <f t="shared" si="1"/>
        <v>0</v>
      </c>
      <c r="M22" s="88">
        <v>20.02</v>
      </c>
      <c r="N22" s="89">
        <v>11</v>
      </c>
      <c r="O22" s="90">
        <v>7</v>
      </c>
      <c r="P22" s="89">
        <v>9</v>
      </c>
      <c r="Q22" s="91">
        <f t="shared" si="2"/>
        <v>20</v>
      </c>
      <c r="R22" s="176">
        <v>23.6</v>
      </c>
      <c r="S22" s="102">
        <v>8</v>
      </c>
      <c r="T22" s="103">
        <v>6</v>
      </c>
      <c r="U22" s="102">
        <v>10</v>
      </c>
      <c r="V22" s="104">
        <f t="shared" si="3"/>
        <v>18</v>
      </c>
      <c r="W22" s="114">
        <v>16.579999999999998</v>
      </c>
      <c r="X22" s="115">
        <v>15</v>
      </c>
      <c r="Y22" s="116">
        <v>4</v>
      </c>
      <c r="Z22" s="115">
        <v>12</v>
      </c>
      <c r="AA22" s="117">
        <f t="shared" si="5"/>
        <v>27</v>
      </c>
      <c r="AB22" s="53"/>
      <c r="AC22" s="54"/>
      <c r="AD22" s="55"/>
      <c r="AE22" s="54"/>
      <c r="AF22" s="56"/>
      <c r="AG22" s="202"/>
      <c r="AH22" s="199"/>
      <c r="AI22" s="200"/>
      <c r="AJ22" s="199"/>
      <c r="AK22" s="201"/>
      <c r="AL22" s="217"/>
      <c r="AM22" s="214"/>
      <c r="AN22" s="215"/>
      <c r="AO22" s="214"/>
      <c r="AP22" s="216"/>
      <c r="AQ22" s="27">
        <f t="shared" ref="AQ22:AQ27" si="6">G22+L22+Q22+V22+AA22+AK22</f>
        <v>83</v>
      </c>
      <c r="AR22" s="27">
        <v>0</v>
      </c>
      <c r="AS22" s="28">
        <f t="shared" si="4"/>
        <v>83</v>
      </c>
      <c r="AT22" s="29">
        <v>7</v>
      </c>
    </row>
    <row r="23" spans="2:46" s="25" customFormat="1" ht="15.75">
      <c r="B23" s="26" t="s">
        <v>12</v>
      </c>
      <c r="C23" s="127">
        <v>16.260000000000002</v>
      </c>
      <c r="D23" s="128">
        <v>15</v>
      </c>
      <c r="E23" s="129">
        <v>1</v>
      </c>
      <c r="F23" s="128">
        <v>15</v>
      </c>
      <c r="G23" s="128">
        <f t="shared" si="0"/>
        <v>30</v>
      </c>
      <c r="H23" s="75">
        <v>15.68</v>
      </c>
      <c r="I23" s="76">
        <v>16</v>
      </c>
      <c r="J23" s="77">
        <v>2</v>
      </c>
      <c r="K23" s="76">
        <v>14</v>
      </c>
      <c r="L23" s="78">
        <f t="shared" si="1"/>
        <v>30</v>
      </c>
      <c r="M23" s="88">
        <v>16.149999999999999</v>
      </c>
      <c r="N23" s="89">
        <v>15</v>
      </c>
      <c r="O23" s="90">
        <v>1</v>
      </c>
      <c r="P23" s="89">
        <v>15</v>
      </c>
      <c r="Q23" s="91">
        <f t="shared" si="2"/>
        <v>30</v>
      </c>
      <c r="R23" s="101">
        <v>20.34</v>
      </c>
      <c r="S23" s="102">
        <v>11</v>
      </c>
      <c r="T23" s="103">
        <v>5</v>
      </c>
      <c r="U23" s="102">
        <v>11</v>
      </c>
      <c r="V23" s="104">
        <f t="shared" si="3"/>
        <v>22</v>
      </c>
      <c r="W23" s="114">
        <v>15.37</v>
      </c>
      <c r="X23" s="115">
        <v>16</v>
      </c>
      <c r="Y23" s="116">
        <v>2</v>
      </c>
      <c r="Z23" s="115">
        <v>14</v>
      </c>
      <c r="AA23" s="117">
        <f t="shared" si="5"/>
        <v>30</v>
      </c>
      <c r="AB23" s="64"/>
      <c r="AC23" s="54"/>
      <c r="AD23" s="55"/>
      <c r="AE23" s="54"/>
      <c r="AF23" s="56"/>
      <c r="AG23" s="198"/>
      <c r="AH23" s="199"/>
      <c r="AI23" s="200"/>
      <c r="AJ23" s="199"/>
      <c r="AK23" s="201"/>
      <c r="AL23" s="213"/>
      <c r="AM23" s="214"/>
      <c r="AN23" s="215"/>
      <c r="AO23" s="214"/>
      <c r="AP23" s="216"/>
      <c r="AQ23" s="27">
        <f t="shared" si="6"/>
        <v>142</v>
      </c>
      <c r="AR23" s="27">
        <v>22</v>
      </c>
      <c r="AS23" s="28">
        <f t="shared" si="4"/>
        <v>120</v>
      </c>
      <c r="AT23" s="29">
        <v>2</v>
      </c>
    </row>
    <row r="24" spans="2:46" ht="15.75">
      <c r="B24" s="26" t="s">
        <v>18</v>
      </c>
      <c r="C24" s="127">
        <v>16.77</v>
      </c>
      <c r="D24" s="128">
        <v>15</v>
      </c>
      <c r="E24" s="129">
        <v>2</v>
      </c>
      <c r="F24" s="128">
        <v>14</v>
      </c>
      <c r="G24" s="128">
        <f t="shared" si="0"/>
        <v>29</v>
      </c>
      <c r="H24" s="75">
        <v>15.35</v>
      </c>
      <c r="I24" s="76">
        <v>16</v>
      </c>
      <c r="J24" s="77">
        <v>1</v>
      </c>
      <c r="K24" s="76">
        <v>15</v>
      </c>
      <c r="L24" s="78">
        <f t="shared" si="1"/>
        <v>31</v>
      </c>
      <c r="M24" s="88">
        <v>16.97</v>
      </c>
      <c r="N24" s="89">
        <v>15</v>
      </c>
      <c r="O24" s="90">
        <v>3</v>
      </c>
      <c r="P24" s="89">
        <v>13</v>
      </c>
      <c r="Q24" s="91">
        <f t="shared" si="2"/>
        <v>28</v>
      </c>
      <c r="R24" s="101">
        <v>15.39</v>
      </c>
      <c r="S24" s="102">
        <v>16</v>
      </c>
      <c r="T24" s="103">
        <v>1</v>
      </c>
      <c r="U24" s="102">
        <v>15</v>
      </c>
      <c r="V24" s="104">
        <f t="shared" si="3"/>
        <v>31</v>
      </c>
      <c r="W24" s="114">
        <v>15.19</v>
      </c>
      <c r="X24" s="115">
        <v>16</v>
      </c>
      <c r="Y24" s="116">
        <v>1</v>
      </c>
      <c r="Z24" s="115">
        <v>15</v>
      </c>
      <c r="AA24" s="117">
        <f t="shared" si="5"/>
        <v>31</v>
      </c>
      <c r="AB24" s="53"/>
      <c r="AC24" s="54"/>
      <c r="AD24" s="55"/>
      <c r="AE24" s="54"/>
      <c r="AF24" s="56"/>
      <c r="AG24" s="202"/>
      <c r="AH24" s="199"/>
      <c r="AI24" s="200"/>
      <c r="AJ24" s="199"/>
      <c r="AK24" s="201"/>
      <c r="AL24" s="217"/>
      <c r="AM24" s="214"/>
      <c r="AN24" s="215"/>
      <c r="AO24" s="214"/>
      <c r="AP24" s="216"/>
      <c r="AQ24" s="27">
        <f t="shared" si="6"/>
        <v>150</v>
      </c>
      <c r="AR24" s="27">
        <v>28</v>
      </c>
      <c r="AS24" s="28">
        <f t="shared" si="4"/>
        <v>122</v>
      </c>
      <c r="AT24" s="29">
        <v>1</v>
      </c>
    </row>
    <row r="25" spans="2:46" ht="15.75">
      <c r="B25" s="26" t="s">
        <v>7</v>
      </c>
      <c r="C25" s="127">
        <v>24.22</v>
      </c>
      <c r="D25" s="128">
        <v>7</v>
      </c>
      <c r="E25" s="129">
        <v>8</v>
      </c>
      <c r="F25" s="128">
        <v>8</v>
      </c>
      <c r="G25" s="128">
        <f t="shared" si="0"/>
        <v>15</v>
      </c>
      <c r="H25" s="75">
        <v>16.52</v>
      </c>
      <c r="I25" s="76">
        <v>15</v>
      </c>
      <c r="J25" s="77">
        <v>4</v>
      </c>
      <c r="K25" s="76">
        <v>12</v>
      </c>
      <c r="L25" s="78">
        <f t="shared" si="1"/>
        <v>27</v>
      </c>
      <c r="M25" s="88">
        <v>16.36</v>
      </c>
      <c r="N25" s="89">
        <v>15</v>
      </c>
      <c r="O25" s="90">
        <v>2</v>
      </c>
      <c r="P25" s="89">
        <v>14</v>
      </c>
      <c r="Q25" s="91">
        <f t="shared" si="2"/>
        <v>29</v>
      </c>
      <c r="R25" s="101">
        <v>16.989999999999998</v>
      </c>
      <c r="S25" s="102">
        <v>15</v>
      </c>
      <c r="T25" s="103">
        <v>3</v>
      </c>
      <c r="U25" s="102">
        <v>13</v>
      </c>
      <c r="V25" s="104">
        <f t="shared" si="3"/>
        <v>28</v>
      </c>
      <c r="W25" s="114">
        <v>15.72</v>
      </c>
      <c r="X25" s="115">
        <v>16</v>
      </c>
      <c r="Y25" s="116">
        <v>3</v>
      </c>
      <c r="Z25" s="115">
        <v>13</v>
      </c>
      <c r="AA25" s="117">
        <f t="shared" si="5"/>
        <v>29</v>
      </c>
      <c r="AB25" s="53"/>
      <c r="AC25" s="54"/>
      <c r="AD25" s="55"/>
      <c r="AE25" s="54"/>
      <c r="AF25" s="56"/>
      <c r="AG25" s="202"/>
      <c r="AH25" s="199"/>
      <c r="AI25" s="200"/>
      <c r="AJ25" s="199"/>
      <c r="AK25" s="201"/>
      <c r="AL25" s="217"/>
      <c r="AM25" s="214"/>
      <c r="AN25" s="215"/>
      <c r="AO25" s="214"/>
      <c r="AP25" s="216"/>
      <c r="AQ25" s="27">
        <f t="shared" si="6"/>
        <v>128</v>
      </c>
      <c r="AR25" s="27">
        <v>15</v>
      </c>
      <c r="AS25" s="28">
        <f t="shared" si="4"/>
        <v>113</v>
      </c>
      <c r="AT25" s="29">
        <v>3</v>
      </c>
    </row>
    <row r="26" spans="2:46" s="25" customFormat="1" ht="15.75">
      <c r="B26" s="66" t="s">
        <v>16</v>
      </c>
      <c r="C26" s="130">
        <v>18.12</v>
      </c>
      <c r="D26" s="131">
        <v>13</v>
      </c>
      <c r="E26" s="129">
        <v>3</v>
      </c>
      <c r="F26" s="128">
        <v>13</v>
      </c>
      <c r="G26" s="128">
        <f t="shared" si="0"/>
        <v>26</v>
      </c>
      <c r="H26" s="79">
        <v>16.010000000000002</v>
      </c>
      <c r="I26" s="80">
        <v>15</v>
      </c>
      <c r="J26" s="77">
        <v>3</v>
      </c>
      <c r="K26" s="80">
        <v>13</v>
      </c>
      <c r="L26" s="78">
        <f t="shared" si="1"/>
        <v>28</v>
      </c>
      <c r="M26" s="175">
        <v>18.899999999999999</v>
      </c>
      <c r="N26" s="93">
        <v>13</v>
      </c>
      <c r="O26" s="94">
        <v>6</v>
      </c>
      <c r="P26" s="93">
        <v>10</v>
      </c>
      <c r="Q26" s="91">
        <f t="shared" si="2"/>
        <v>23</v>
      </c>
      <c r="R26" s="105">
        <v>19.77</v>
      </c>
      <c r="S26" s="106">
        <v>12</v>
      </c>
      <c r="T26" s="107">
        <v>4</v>
      </c>
      <c r="U26" s="106">
        <v>12</v>
      </c>
      <c r="V26" s="104">
        <f t="shared" si="3"/>
        <v>24</v>
      </c>
      <c r="W26" s="194">
        <v>17.600000000000001</v>
      </c>
      <c r="X26" s="119">
        <v>14</v>
      </c>
      <c r="Y26" s="120">
        <v>5</v>
      </c>
      <c r="Z26" s="119">
        <v>11</v>
      </c>
      <c r="AA26" s="117">
        <f t="shared" si="5"/>
        <v>25</v>
      </c>
      <c r="AB26" s="67"/>
      <c r="AC26" s="68"/>
      <c r="AD26" s="69"/>
      <c r="AE26" s="68"/>
      <c r="AF26" s="70"/>
      <c r="AG26" s="203"/>
      <c r="AH26" s="204"/>
      <c r="AI26" s="205"/>
      <c r="AJ26" s="204"/>
      <c r="AK26" s="206"/>
      <c r="AL26" s="218"/>
      <c r="AM26" s="219"/>
      <c r="AN26" s="220"/>
      <c r="AO26" s="219"/>
      <c r="AP26" s="221"/>
      <c r="AQ26" s="27">
        <f t="shared" si="6"/>
        <v>126</v>
      </c>
      <c r="AR26" s="71">
        <v>23</v>
      </c>
      <c r="AS26" s="28">
        <f t="shared" si="4"/>
        <v>103</v>
      </c>
      <c r="AT26" s="72">
        <v>4</v>
      </c>
    </row>
    <row r="27" spans="2:46" ht="16.5" thickBot="1">
      <c r="B27" s="30" t="s">
        <v>64</v>
      </c>
      <c r="C27" s="132">
        <v>21.19</v>
      </c>
      <c r="D27" s="133">
        <v>10</v>
      </c>
      <c r="E27" s="134">
        <v>6</v>
      </c>
      <c r="F27" s="133">
        <v>10</v>
      </c>
      <c r="G27" s="133">
        <f>D27+F27</f>
        <v>20</v>
      </c>
      <c r="H27" s="81">
        <v>17.86</v>
      </c>
      <c r="I27" s="82">
        <v>14</v>
      </c>
      <c r="J27" s="83">
        <v>6</v>
      </c>
      <c r="K27" s="82">
        <v>10</v>
      </c>
      <c r="L27" s="84">
        <f t="shared" si="1"/>
        <v>24</v>
      </c>
      <c r="M27" s="95"/>
      <c r="N27" s="96"/>
      <c r="O27" s="97"/>
      <c r="P27" s="96"/>
      <c r="Q27" s="98">
        <f t="shared" si="2"/>
        <v>0</v>
      </c>
      <c r="R27" s="108"/>
      <c r="S27" s="109"/>
      <c r="T27" s="110"/>
      <c r="U27" s="109"/>
      <c r="V27" s="111">
        <f t="shared" si="3"/>
        <v>0</v>
      </c>
      <c r="W27" s="121"/>
      <c r="X27" s="122"/>
      <c r="Y27" s="123"/>
      <c r="Z27" s="122"/>
      <c r="AA27" s="124">
        <v>0</v>
      </c>
      <c r="AB27" s="57"/>
      <c r="AC27" s="58"/>
      <c r="AD27" s="59"/>
      <c r="AE27" s="58"/>
      <c r="AF27" s="60"/>
      <c r="AG27" s="207"/>
      <c r="AH27" s="208"/>
      <c r="AI27" s="209"/>
      <c r="AJ27" s="208"/>
      <c r="AK27" s="210"/>
      <c r="AL27" s="222"/>
      <c r="AM27" s="223"/>
      <c r="AN27" s="224"/>
      <c r="AO27" s="223"/>
      <c r="AP27" s="225"/>
      <c r="AQ27" s="31">
        <f t="shared" si="6"/>
        <v>44</v>
      </c>
      <c r="AR27" s="31">
        <v>0</v>
      </c>
      <c r="AS27" s="32">
        <f t="shared" si="4"/>
        <v>44</v>
      </c>
      <c r="AT27" s="33">
        <v>8</v>
      </c>
    </row>
    <row r="28" spans="2:46" ht="15.75" thickBot="1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</row>
    <row r="29" spans="2:46" ht="18.75">
      <c r="B29" s="261" t="s">
        <v>34</v>
      </c>
      <c r="C29" s="262"/>
      <c r="D29" s="262"/>
      <c r="E29" s="262"/>
      <c r="F29" s="262"/>
      <c r="G29" s="262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4"/>
    </row>
    <row r="30" spans="2:46" ht="15" customHeight="1">
      <c r="B30" s="230" t="s">
        <v>25</v>
      </c>
      <c r="C30" s="232" t="str">
        <f>C18</f>
        <v>1. kolo Sp. Vlachy 2.6.2018</v>
      </c>
      <c r="D30" s="233"/>
      <c r="E30" s="233"/>
      <c r="F30" s="233"/>
      <c r="G30" s="234"/>
      <c r="H30" s="235" t="str">
        <f>H18</f>
        <v>2. kolo Sp. Nová Ves 24.6.2018</v>
      </c>
      <c r="I30" s="236"/>
      <c r="J30" s="236"/>
      <c r="K30" s="236"/>
      <c r="L30" s="237"/>
      <c r="M30" s="243" t="str">
        <f>M18</f>
        <v>3. kolo Spišský Hrušov 30.6.2018</v>
      </c>
      <c r="N30" s="244"/>
      <c r="O30" s="244"/>
      <c r="P30" s="244"/>
      <c r="Q30" s="245"/>
      <c r="R30" s="240" t="str">
        <f>R18</f>
        <v>4. kolo Dravce 15.7.2018</v>
      </c>
      <c r="S30" s="241"/>
      <c r="T30" s="241"/>
      <c r="U30" s="241"/>
      <c r="V30" s="242"/>
      <c r="W30" s="255" t="str">
        <f>W18</f>
        <v>5. Markušovce 29.7.2018</v>
      </c>
      <c r="X30" s="256"/>
      <c r="Y30" s="256"/>
      <c r="Z30" s="256"/>
      <c r="AA30" s="257"/>
      <c r="AB30" s="226" t="str">
        <f>AB18</f>
        <v>7. kolo Vyšný Slavkov 19.8.2018</v>
      </c>
      <c r="AC30" s="227"/>
      <c r="AD30" s="227"/>
      <c r="AE30" s="227"/>
      <c r="AF30" s="228"/>
      <c r="AG30" s="252" t="str">
        <f>AG18</f>
        <v>8. kolo Smižany 26.8.2018</v>
      </c>
      <c r="AH30" s="253"/>
      <c r="AI30" s="253"/>
      <c r="AJ30" s="253"/>
      <c r="AK30" s="254"/>
      <c r="AL30" s="258" t="str">
        <f>AL18</f>
        <v>9. kolo Teplička 1.9.2018</v>
      </c>
      <c r="AM30" s="259"/>
      <c r="AN30" s="259"/>
      <c r="AO30" s="259"/>
      <c r="AP30" s="260"/>
      <c r="AQ30" s="250" t="s">
        <v>26</v>
      </c>
      <c r="AR30" s="248" t="s">
        <v>27</v>
      </c>
      <c r="AS30" s="246" t="s">
        <v>28</v>
      </c>
      <c r="AT30" s="238" t="s">
        <v>29</v>
      </c>
    </row>
    <row r="31" spans="2:46" ht="45">
      <c r="B31" s="231"/>
      <c r="C31" s="125" t="s">
        <v>30</v>
      </c>
      <c r="D31" s="126" t="s">
        <v>31</v>
      </c>
      <c r="E31" s="125" t="s">
        <v>3</v>
      </c>
      <c r="F31" s="126" t="s">
        <v>32</v>
      </c>
      <c r="G31" s="126" t="s">
        <v>33</v>
      </c>
      <c r="H31" s="73" t="s">
        <v>30</v>
      </c>
      <c r="I31" s="73" t="s">
        <v>31</v>
      </c>
      <c r="J31" s="73" t="s">
        <v>3</v>
      </c>
      <c r="K31" s="73" t="s">
        <v>32</v>
      </c>
      <c r="L31" s="74" t="s">
        <v>33</v>
      </c>
      <c r="M31" s="86" t="s">
        <v>30</v>
      </c>
      <c r="N31" s="86" t="s">
        <v>31</v>
      </c>
      <c r="O31" s="86" t="s">
        <v>3</v>
      </c>
      <c r="P31" s="86" t="s">
        <v>32</v>
      </c>
      <c r="Q31" s="87" t="s">
        <v>33</v>
      </c>
      <c r="R31" s="99" t="s">
        <v>30</v>
      </c>
      <c r="S31" s="99" t="s">
        <v>31</v>
      </c>
      <c r="T31" s="99" t="s">
        <v>3</v>
      </c>
      <c r="U31" s="99" t="s">
        <v>32</v>
      </c>
      <c r="V31" s="100" t="s">
        <v>33</v>
      </c>
      <c r="W31" s="112" t="s">
        <v>30</v>
      </c>
      <c r="X31" s="112" t="s">
        <v>31</v>
      </c>
      <c r="Y31" s="112" t="s">
        <v>3</v>
      </c>
      <c r="Z31" s="112" t="s">
        <v>32</v>
      </c>
      <c r="AA31" s="113" t="s">
        <v>33</v>
      </c>
      <c r="AB31" s="51" t="s">
        <v>30</v>
      </c>
      <c r="AC31" s="51" t="s">
        <v>31</v>
      </c>
      <c r="AD31" s="51" t="s">
        <v>3</v>
      </c>
      <c r="AE31" s="51" t="s">
        <v>32</v>
      </c>
      <c r="AF31" s="52" t="s">
        <v>33</v>
      </c>
      <c r="AG31" s="196" t="s">
        <v>30</v>
      </c>
      <c r="AH31" s="196" t="s">
        <v>31</v>
      </c>
      <c r="AI31" s="196" t="s">
        <v>3</v>
      </c>
      <c r="AJ31" s="196" t="s">
        <v>32</v>
      </c>
      <c r="AK31" s="197" t="s">
        <v>33</v>
      </c>
      <c r="AL31" s="211" t="s">
        <v>30</v>
      </c>
      <c r="AM31" s="211" t="s">
        <v>31</v>
      </c>
      <c r="AN31" s="211" t="s">
        <v>3</v>
      </c>
      <c r="AO31" s="211" t="s">
        <v>32</v>
      </c>
      <c r="AP31" s="212" t="s">
        <v>33</v>
      </c>
      <c r="AQ31" s="251"/>
      <c r="AR31" s="249"/>
      <c r="AS31" s="247"/>
      <c r="AT31" s="239"/>
    </row>
    <row r="32" spans="2:46" ht="15.75">
      <c r="B32" s="26" t="s">
        <v>14</v>
      </c>
      <c r="C32" s="127">
        <v>21.09</v>
      </c>
      <c r="D32" s="128">
        <v>10</v>
      </c>
      <c r="E32" s="129">
        <v>2</v>
      </c>
      <c r="F32" s="128">
        <v>14</v>
      </c>
      <c r="G32" s="128">
        <f>F32+D32</f>
        <v>24</v>
      </c>
      <c r="H32" s="75">
        <v>20.11</v>
      </c>
      <c r="I32" s="76">
        <v>11</v>
      </c>
      <c r="J32" s="77">
        <v>2</v>
      </c>
      <c r="K32" s="76">
        <v>14</v>
      </c>
      <c r="L32" s="78">
        <f>I32+K32</f>
        <v>25</v>
      </c>
      <c r="M32" s="88">
        <v>21.94</v>
      </c>
      <c r="N32" s="89">
        <v>10</v>
      </c>
      <c r="O32" s="90">
        <v>2</v>
      </c>
      <c r="P32" s="89">
        <v>14</v>
      </c>
      <c r="Q32" s="91">
        <f>N32+P32</f>
        <v>24</v>
      </c>
      <c r="R32" s="101">
        <v>20.53</v>
      </c>
      <c r="S32" s="102">
        <v>11</v>
      </c>
      <c r="T32" s="103">
        <v>2</v>
      </c>
      <c r="U32" s="102">
        <v>14</v>
      </c>
      <c r="V32" s="104">
        <f>S32+U32</f>
        <v>25</v>
      </c>
      <c r="W32" s="114">
        <v>18.88</v>
      </c>
      <c r="X32" s="115">
        <v>13</v>
      </c>
      <c r="Y32" s="116">
        <v>2</v>
      </c>
      <c r="Z32" s="115">
        <v>14</v>
      </c>
      <c r="AA32" s="117">
        <f>X32+Z32</f>
        <v>27</v>
      </c>
      <c r="AB32" s="53"/>
      <c r="AC32" s="54"/>
      <c r="AD32" s="55"/>
      <c r="AE32" s="54"/>
      <c r="AF32" s="56"/>
      <c r="AG32" s="202"/>
      <c r="AH32" s="199"/>
      <c r="AI32" s="200"/>
      <c r="AJ32" s="199"/>
      <c r="AK32" s="201"/>
      <c r="AL32" s="217"/>
      <c r="AM32" s="214"/>
      <c r="AN32" s="215"/>
      <c r="AO32" s="214"/>
      <c r="AP32" s="216"/>
      <c r="AQ32" s="27">
        <f>G32+L32+Q32+V32+AA32+AK32</f>
        <v>125</v>
      </c>
      <c r="AR32" s="27">
        <v>24</v>
      </c>
      <c r="AS32" s="28">
        <f>AQ32-AR32</f>
        <v>101</v>
      </c>
      <c r="AT32" s="29">
        <v>2</v>
      </c>
    </row>
    <row r="33" spans="2:46" s="25" customFormat="1" ht="15.75">
      <c r="B33" s="66" t="s">
        <v>55</v>
      </c>
      <c r="C33" s="130">
        <v>27.57</v>
      </c>
      <c r="D33" s="131">
        <v>4</v>
      </c>
      <c r="E33" s="135">
        <v>3</v>
      </c>
      <c r="F33" s="131">
        <v>13</v>
      </c>
      <c r="G33" s="128">
        <f>F33+D33</f>
        <v>17</v>
      </c>
      <c r="H33" s="150">
        <v>27</v>
      </c>
      <c r="I33" s="80">
        <v>4</v>
      </c>
      <c r="J33" s="85">
        <v>4</v>
      </c>
      <c r="K33" s="80">
        <v>12</v>
      </c>
      <c r="L33" s="78">
        <f t="shared" ref="L33:L34" si="7">I33+K33</f>
        <v>16</v>
      </c>
      <c r="M33" s="92">
        <v>26.64</v>
      </c>
      <c r="N33" s="93">
        <v>5</v>
      </c>
      <c r="O33" s="94">
        <v>3</v>
      </c>
      <c r="P33" s="93">
        <v>13</v>
      </c>
      <c r="Q33" s="91">
        <f t="shared" ref="Q33:Q34" si="8">N33+P33</f>
        <v>18</v>
      </c>
      <c r="R33" s="105">
        <v>22.02</v>
      </c>
      <c r="S33" s="106">
        <v>9</v>
      </c>
      <c r="T33" s="107">
        <v>4</v>
      </c>
      <c r="U33" s="106">
        <v>12</v>
      </c>
      <c r="V33" s="104">
        <f t="shared" ref="V33" si="9">S33+U33</f>
        <v>21</v>
      </c>
      <c r="W33" s="118">
        <v>36.020000000000003</v>
      </c>
      <c r="X33" s="119">
        <v>1</v>
      </c>
      <c r="Y33" s="120">
        <v>4</v>
      </c>
      <c r="Z33" s="119">
        <v>12</v>
      </c>
      <c r="AA33" s="117">
        <f>X33+Z33</f>
        <v>13</v>
      </c>
      <c r="AB33" s="67"/>
      <c r="AC33" s="68"/>
      <c r="AD33" s="67"/>
      <c r="AE33" s="68"/>
      <c r="AF33" s="70"/>
      <c r="AG33" s="203"/>
      <c r="AH33" s="204"/>
      <c r="AI33" s="203"/>
      <c r="AJ33" s="204"/>
      <c r="AK33" s="206"/>
      <c r="AL33" s="218"/>
      <c r="AM33" s="219"/>
      <c r="AN33" s="218"/>
      <c r="AO33" s="219"/>
      <c r="AP33" s="221"/>
      <c r="AQ33" s="27">
        <f>G33+L33+Q33+V33+AA33+AK33</f>
        <v>85</v>
      </c>
      <c r="AR33" s="71">
        <v>13</v>
      </c>
      <c r="AS33" s="28">
        <f t="shared" ref="AS33:AS34" si="10">AQ33-AR33</f>
        <v>72</v>
      </c>
      <c r="AT33" s="72">
        <v>4</v>
      </c>
    </row>
    <row r="34" spans="2:46" s="25" customFormat="1" ht="15.75">
      <c r="B34" s="66" t="s">
        <v>12</v>
      </c>
      <c r="C34" s="130">
        <v>31.79</v>
      </c>
      <c r="D34" s="131">
        <v>1</v>
      </c>
      <c r="E34" s="135">
        <v>4</v>
      </c>
      <c r="F34" s="131">
        <v>12</v>
      </c>
      <c r="G34" s="128">
        <f>F34+D34</f>
        <v>13</v>
      </c>
      <c r="H34" s="79">
        <v>21.62</v>
      </c>
      <c r="I34" s="80">
        <v>10</v>
      </c>
      <c r="J34" s="85">
        <v>3</v>
      </c>
      <c r="K34" s="80">
        <v>13</v>
      </c>
      <c r="L34" s="78">
        <f t="shared" si="7"/>
        <v>23</v>
      </c>
      <c r="M34" s="92">
        <v>20.98</v>
      </c>
      <c r="N34" s="93">
        <v>11</v>
      </c>
      <c r="O34" s="94">
        <v>1</v>
      </c>
      <c r="P34" s="93">
        <v>15</v>
      </c>
      <c r="Q34" s="91">
        <f t="shared" si="8"/>
        <v>26</v>
      </c>
      <c r="R34" s="177">
        <v>20.9</v>
      </c>
      <c r="S34" s="106">
        <v>11</v>
      </c>
      <c r="T34" s="107">
        <v>3</v>
      </c>
      <c r="U34" s="106">
        <v>13</v>
      </c>
      <c r="V34" s="104">
        <f t="shared" ref="V34" si="11">S34+U34</f>
        <v>24</v>
      </c>
      <c r="W34" s="118">
        <v>19.670000000000002</v>
      </c>
      <c r="X34" s="119">
        <v>12</v>
      </c>
      <c r="Y34" s="120">
        <v>3</v>
      </c>
      <c r="Z34" s="119">
        <v>13</v>
      </c>
      <c r="AA34" s="117">
        <f>X34+Z34</f>
        <v>25</v>
      </c>
      <c r="AB34" s="67"/>
      <c r="AC34" s="68"/>
      <c r="AD34" s="67"/>
      <c r="AE34" s="68"/>
      <c r="AF34" s="70"/>
      <c r="AG34" s="203"/>
      <c r="AH34" s="204"/>
      <c r="AI34" s="203"/>
      <c r="AJ34" s="204"/>
      <c r="AK34" s="206"/>
      <c r="AL34" s="218"/>
      <c r="AM34" s="219"/>
      <c r="AN34" s="218"/>
      <c r="AO34" s="219"/>
      <c r="AP34" s="221"/>
      <c r="AQ34" s="27">
        <f>G34+L34+Q34+V34+AA34+AK34</f>
        <v>111</v>
      </c>
      <c r="AR34" s="71">
        <v>13</v>
      </c>
      <c r="AS34" s="28">
        <f t="shared" si="10"/>
        <v>98</v>
      </c>
      <c r="AT34" s="72">
        <v>3</v>
      </c>
    </row>
    <row r="35" spans="2:46" ht="16.5" thickBot="1">
      <c r="B35" s="30" t="s">
        <v>18</v>
      </c>
      <c r="C35" s="132">
        <v>18.739999999999998</v>
      </c>
      <c r="D35" s="133">
        <v>13</v>
      </c>
      <c r="E35" s="134">
        <v>1</v>
      </c>
      <c r="F35" s="133">
        <v>15</v>
      </c>
      <c r="G35" s="133">
        <f>D35+F35</f>
        <v>28</v>
      </c>
      <c r="H35" s="81">
        <v>17.45</v>
      </c>
      <c r="I35" s="82">
        <v>14</v>
      </c>
      <c r="J35" s="83">
        <v>1</v>
      </c>
      <c r="K35" s="82">
        <v>15</v>
      </c>
      <c r="L35" s="84">
        <f>I35+K35</f>
        <v>29</v>
      </c>
      <c r="M35" s="95">
        <v>28.31</v>
      </c>
      <c r="N35" s="96">
        <v>3</v>
      </c>
      <c r="O35" s="97">
        <v>4</v>
      </c>
      <c r="P35" s="96">
        <v>12</v>
      </c>
      <c r="Q35" s="98">
        <f>N35+P35</f>
        <v>15</v>
      </c>
      <c r="R35" s="108">
        <v>17.59</v>
      </c>
      <c r="S35" s="109">
        <v>14</v>
      </c>
      <c r="T35" s="110">
        <v>1</v>
      </c>
      <c r="U35" s="109">
        <v>15</v>
      </c>
      <c r="V35" s="111">
        <f>S35+U35</f>
        <v>29</v>
      </c>
      <c r="W35" s="195">
        <v>18.2</v>
      </c>
      <c r="X35" s="122">
        <v>13</v>
      </c>
      <c r="Y35" s="123">
        <v>1</v>
      </c>
      <c r="Z35" s="122">
        <v>15</v>
      </c>
      <c r="AA35" s="124">
        <f>X35+Z35</f>
        <v>28</v>
      </c>
      <c r="AB35" s="57"/>
      <c r="AC35" s="58"/>
      <c r="AD35" s="58"/>
      <c r="AE35" s="58"/>
      <c r="AF35" s="60"/>
      <c r="AG35" s="207"/>
      <c r="AH35" s="208"/>
      <c r="AI35" s="208"/>
      <c r="AJ35" s="208"/>
      <c r="AK35" s="210"/>
      <c r="AL35" s="222"/>
      <c r="AM35" s="223"/>
      <c r="AN35" s="223"/>
      <c r="AO35" s="223"/>
      <c r="AP35" s="225"/>
      <c r="AQ35" s="31">
        <f>G35+L35+Q35+V35+AA35+AK35</f>
        <v>129</v>
      </c>
      <c r="AR35" s="31">
        <v>15</v>
      </c>
      <c r="AS35" s="32">
        <f>AQ35-AR35</f>
        <v>114</v>
      </c>
      <c r="AT35" s="33">
        <v>1</v>
      </c>
    </row>
    <row r="37" spans="2:46">
      <c r="B37" s="25" t="s">
        <v>35</v>
      </c>
      <c r="C37" s="25"/>
      <c r="D37" s="25"/>
      <c r="E37" s="25"/>
      <c r="F37" s="25"/>
      <c r="G37" s="25"/>
    </row>
    <row r="38" spans="2:46">
      <c r="B38" s="25" t="s">
        <v>57</v>
      </c>
      <c r="C38" s="25"/>
      <c r="D38" s="25"/>
      <c r="E38" s="25" t="s">
        <v>36</v>
      </c>
      <c r="F38" s="25"/>
      <c r="G38" s="25"/>
    </row>
    <row r="39" spans="2:46">
      <c r="B39" s="25" t="s">
        <v>58</v>
      </c>
      <c r="C39" s="25">
        <v>15</v>
      </c>
      <c r="D39" s="25"/>
      <c r="E39" s="25" t="s">
        <v>37</v>
      </c>
      <c r="F39" s="25"/>
      <c r="G39" s="25">
        <v>17</v>
      </c>
    </row>
    <row r="40" spans="2:46">
      <c r="B40" s="25" t="s">
        <v>5</v>
      </c>
      <c r="C40" s="25">
        <v>14</v>
      </c>
      <c r="D40" s="25"/>
      <c r="E40" s="25">
        <v>15.01</v>
      </c>
      <c r="F40" s="25">
        <v>16</v>
      </c>
      <c r="G40" s="25">
        <v>16</v>
      </c>
    </row>
    <row r="41" spans="2:46">
      <c r="B41" s="25" t="s">
        <v>6</v>
      </c>
      <c r="C41" s="25">
        <v>13</v>
      </c>
      <c r="D41" s="25"/>
      <c r="E41" s="25">
        <v>16.010000000000002</v>
      </c>
      <c r="F41" s="25">
        <v>17</v>
      </c>
      <c r="G41" s="25">
        <v>15</v>
      </c>
    </row>
    <row r="42" spans="2:46">
      <c r="B42" s="25" t="s">
        <v>8</v>
      </c>
      <c r="C42" s="25">
        <v>12</v>
      </c>
      <c r="D42" s="25"/>
      <c r="E42" s="25">
        <v>17.010000000000002</v>
      </c>
      <c r="F42" s="25">
        <v>18</v>
      </c>
      <c r="G42" s="25">
        <v>14</v>
      </c>
    </row>
    <row r="43" spans="2:46">
      <c r="B43" s="25" t="s">
        <v>9</v>
      </c>
      <c r="C43" s="25">
        <v>11</v>
      </c>
      <c r="D43" s="25"/>
      <c r="E43" s="25">
        <v>18.010000000000002</v>
      </c>
      <c r="F43" s="25">
        <v>19</v>
      </c>
      <c r="G43" s="25">
        <v>13</v>
      </c>
    </row>
    <row r="44" spans="2:46">
      <c r="B44" s="25" t="s">
        <v>11</v>
      </c>
      <c r="C44" s="25">
        <v>10</v>
      </c>
      <c r="D44" s="25"/>
      <c r="E44" s="25">
        <v>19.010000000000002</v>
      </c>
      <c r="F44" s="25">
        <v>20</v>
      </c>
      <c r="G44" s="25">
        <v>12</v>
      </c>
    </row>
    <row r="45" spans="2:46">
      <c r="B45" s="25" t="s">
        <v>13</v>
      </c>
      <c r="C45" s="25">
        <v>9</v>
      </c>
      <c r="D45" s="25"/>
      <c r="E45" s="25">
        <v>20.010000000000002</v>
      </c>
      <c r="F45" s="25">
        <v>21</v>
      </c>
      <c r="G45" s="25">
        <v>11</v>
      </c>
    </row>
    <row r="46" spans="2:46">
      <c r="B46" s="25" t="s">
        <v>15</v>
      </c>
      <c r="C46" s="25">
        <v>8</v>
      </c>
      <c r="D46" s="25"/>
      <c r="E46" s="25">
        <v>21.01</v>
      </c>
      <c r="F46" s="25">
        <v>22</v>
      </c>
      <c r="G46" s="25">
        <v>10</v>
      </c>
    </row>
    <row r="47" spans="2:46">
      <c r="B47" s="25" t="s">
        <v>17</v>
      </c>
      <c r="C47" s="25">
        <v>7</v>
      </c>
      <c r="D47" s="25"/>
      <c r="E47" s="25">
        <v>22.01</v>
      </c>
      <c r="F47" s="25">
        <v>23</v>
      </c>
      <c r="G47" s="25">
        <v>9</v>
      </c>
    </row>
    <row r="48" spans="2:46">
      <c r="B48" s="25" t="s">
        <v>38</v>
      </c>
      <c r="C48" s="25"/>
      <c r="D48" s="25"/>
      <c r="E48" s="25">
        <v>23.01</v>
      </c>
      <c r="F48" s="25">
        <v>24</v>
      </c>
      <c r="G48" s="25">
        <v>8</v>
      </c>
    </row>
    <row r="49" spans="2:7">
      <c r="B49" s="25"/>
      <c r="C49" s="25"/>
      <c r="D49" s="25"/>
      <c r="E49" s="25">
        <v>24.01</v>
      </c>
      <c r="F49" s="25">
        <v>25</v>
      </c>
      <c r="G49" s="25">
        <v>7</v>
      </c>
    </row>
    <row r="50" spans="2:7">
      <c r="B50" s="25"/>
      <c r="C50" s="25"/>
      <c r="D50" s="25"/>
      <c r="E50" s="25">
        <v>25.01</v>
      </c>
      <c r="F50" s="25">
        <v>26</v>
      </c>
      <c r="G50" s="25">
        <v>6</v>
      </c>
    </row>
    <row r="51" spans="2:7">
      <c r="B51" s="25"/>
      <c r="C51" s="25"/>
      <c r="D51" s="25"/>
      <c r="E51" s="25">
        <v>26.01</v>
      </c>
      <c r="F51" s="25">
        <v>27</v>
      </c>
      <c r="G51" s="25">
        <v>5</v>
      </c>
    </row>
    <row r="52" spans="2:7">
      <c r="B52" s="25"/>
      <c r="C52" s="25"/>
      <c r="D52" s="25"/>
      <c r="E52" s="25">
        <v>27.01</v>
      </c>
      <c r="F52" s="25">
        <v>28</v>
      </c>
      <c r="G52" s="25">
        <v>4</v>
      </c>
    </row>
    <row r="53" spans="2:7">
      <c r="B53" s="25"/>
      <c r="C53" s="25"/>
      <c r="D53" s="25"/>
      <c r="E53" s="25">
        <v>28.01</v>
      </c>
      <c r="F53" s="25">
        <v>29</v>
      </c>
      <c r="G53" s="25">
        <v>3</v>
      </c>
    </row>
    <row r="54" spans="2:7">
      <c r="B54" s="25"/>
      <c r="C54" s="25"/>
      <c r="D54" s="25"/>
      <c r="E54" s="25">
        <v>29.01</v>
      </c>
      <c r="F54" s="25">
        <v>30</v>
      </c>
      <c r="G54" s="25">
        <v>2</v>
      </c>
    </row>
    <row r="55" spans="2:7">
      <c r="B55" s="25"/>
      <c r="C55" s="25"/>
      <c r="D55" s="25"/>
      <c r="E55" s="25" t="s">
        <v>39</v>
      </c>
      <c r="F55" s="25"/>
      <c r="G55" s="25">
        <v>1</v>
      </c>
    </row>
    <row r="57" spans="2:7">
      <c r="B57" s="25" t="s">
        <v>40</v>
      </c>
      <c r="C57" s="25"/>
      <c r="D57" s="25">
        <v>0</v>
      </c>
      <c r="E57" s="25"/>
      <c r="F57" s="25"/>
      <c r="G57" s="25"/>
    </row>
    <row r="58" spans="2:7">
      <c r="B58" s="25" t="s">
        <v>41</v>
      </c>
      <c r="C58" s="25"/>
      <c r="D58" s="25">
        <v>1</v>
      </c>
      <c r="E58" s="25" t="s">
        <v>43</v>
      </c>
      <c r="F58" s="25"/>
      <c r="G58" s="25"/>
    </row>
    <row r="60" spans="2:7">
      <c r="B60" s="25" t="s">
        <v>42</v>
      </c>
      <c r="C60" s="25"/>
      <c r="D60" s="25"/>
      <c r="E60" s="25"/>
      <c r="F60" s="25"/>
      <c r="G60" s="25"/>
    </row>
  </sheetData>
  <sortState ref="B11:AO16">
    <sortCondition ref="B11:B16"/>
  </sortState>
  <mergeCells count="30">
    <mergeCell ref="B29:AT29"/>
    <mergeCell ref="F2:AT6"/>
    <mergeCell ref="B17:AT17"/>
    <mergeCell ref="B18:B19"/>
    <mergeCell ref="C18:G18"/>
    <mergeCell ref="H18:L18"/>
    <mergeCell ref="M18:Q18"/>
    <mergeCell ref="R18:V18"/>
    <mergeCell ref="W18:AA18"/>
    <mergeCell ref="AG18:AK18"/>
    <mergeCell ref="AQ18:AQ19"/>
    <mergeCell ref="AR18:AR19"/>
    <mergeCell ref="AS18:AS19"/>
    <mergeCell ref="AT18:AT19"/>
    <mergeCell ref="AB18:AF18"/>
    <mergeCell ref="B15:AT15"/>
    <mergeCell ref="B30:B31"/>
    <mergeCell ref="C30:G30"/>
    <mergeCell ref="H30:L30"/>
    <mergeCell ref="AT30:AT31"/>
    <mergeCell ref="R30:V30"/>
    <mergeCell ref="M30:Q30"/>
    <mergeCell ref="AS30:AS31"/>
    <mergeCell ref="AR30:AR31"/>
    <mergeCell ref="AQ30:AQ31"/>
    <mergeCell ref="AG30:AK30"/>
    <mergeCell ref="W30:AA30"/>
    <mergeCell ref="AB30:AF30"/>
    <mergeCell ref="AL18:AP18"/>
    <mergeCell ref="AL30:AP30"/>
  </mergeCells>
  <pageMargins left="0.11811023622047245" right="0.11811023622047245" top="0.15748031496062992" bottom="0.15748031496062992" header="0.31496062992125984" footer="0.31496062992125984"/>
  <pageSetup paperSize="9" scale="71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X37"/>
  <sheetViews>
    <sheetView showGridLines="0" zoomScale="85" zoomScaleNormal="85" workbookViewId="0">
      <selection activeCell="O33" sqref="O33"/>
    </sheetView>
  </sheetViews>
  <sheetFormatPr defaultRowHeight="15"/>
  <cols>
    <col min="1" max="1" width="9.140625" style="25"/>
    <col min="2" max="2" width="6" style="25" customWidth="1"/>
    <col min="3" max="3" width="19.140625" style="25" customWidth="1"/>
    <col min="4" max="4" width="5.42578125" style="25" customWidth="1"/>
    <col min="5" max="7" width="8.85546875" style="25" hidden="1" customWidth="1"/>
    <col min="8" max="9" width="8.85546875" style="25" customWidth="1"/>
    <col min="10" max="13" width="8.85546875" style="25" hidden="1" customWidth="1"/>
    <col min="14" max="15" width="8.85546875" style="25" customWidth="1"/>
    <col min="16" max="16" width="8.85546875" style="25" hidden="1" customWidth="1"/>
    <col min="17" max="17" width="9.28515625" style="25" customWidth="1"/>
    <col min="18" max="19" width="7.7109375" style="25" customWidth="1"/>
    <col min="20" max="16384" width="9.140625" style="25"/>
  </cols>
  <sheetData>
    <row r="2" spans="2:24" ht="32.25">
      <c r="B2" s="270" t="s">
        <v>74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</row>
    <row r="3" spans="2:24" s="35" customFormat="1" ht="18.75">
      <c r="K3" s="271">
        <v>43275</v>
      </c>
      <c r="L3" s="271"/>
      <c r="M3" s="271"/>
      <c r="N3" s="271"/>
      <c r="O3" s="271"/>
      <c r="P3" s="272"/>
      <c r="Q3" s="272"/>
      <c r="R3" s="272"/>
      <c r="S3" s="272"/>
    </row>
    <row r="4" spans="2:24" s="35" customFormat="1" ht="18.75">
      <c r="K4" s="272" t="s">
        <v>0</v>
      </c>
      <c r="L4" s="272"/>
      <c r="M4" s="272"/>
      <c r="N4" s="272"/>
      <c r="O4" s="272"/>
      <c r="P4" s="272"/>
      <c r="Q4" s="272"/>
      <c r="R4" s="272"/>
      <c r="S4" s="272"/>
      <c r="U4" s="272"/>
      <c r="V4" s="272"/>
      <c r="W4" s="272"/>
      <c r="X4" s="272"/>
    </row>
    <row r="5" spans="2:24" ht="15.75" thickBot="1"/>
    <row r="6" spans="2:24" ht="15.75" customHeight="1">
      <c r="B6" s="273" t="s">
        <v>1</v>
      </c>
      <c r="C6" s="276" t="s">
        <v>2</v>
      </c>
      <c r="D6" s="279" t="s">
        <v>4</v>
      </c>
      <c r="E6" s="282" t="s">
        <v>52</v>
      </c>
      <c r="F6" s="283"/>
      <c r="G6" s="283"/>
      <c r="H6" s="283"/>
      <c r="I6" s="284"/>
      <c r="J6" s="285" t="s">
        <v>44</v>
      </c>
      <c r="K6" s="283" t="s">
        <v>56</v>
      </c>
      <c r="L6" s="283"/>
      <c r="M6" s="283"/>
      <c r="N6" s="283"/>
      <c r="O6" s="284"/>
      <c r="P6" s="285" t="s">
        <v>44</v>
      </c>
      <c r="Q6" s="288" t="s">
        <v>53</v>
      </c>
      <c r="R6" s="288" t="s">
        <v>23</v>
      </c>
      <c r="S6" s="291" t="s">
        <v>3</v>
      </c>
      <c r="V6" s="9"/>
    </row>
    <row r="7" spans="2:24" ht="15.75" customHeight="1">
      <c r="B7" s="274"/>
      <c r="C7" s="277"/>
      <c r="D7" s="280"/>
      <c r="E7" s="294" t="s">
        <v>51</v>
      </c>
      <c r="F7" s="295"/>
      <c r="G7" s="296"/>
      <c r="H7" s="294" t="s">
        <v>50</v>
      </c>
      <c r="I7" s="296"/>
      <c r="J7" s="286"/>
      <c r="K7" s="294" t="s">
        <v>51</v>
      </c>
      <c r="L7" s="295"/>
      <c r="M7" s="296"/>
      <c r="N7" s="294" t="s">
        <v>50</v>
      </c>
      <c r="O7" s="296"/>
      <c r="P7" s="286"/>
      <c r="Q7" s="289"/>
      <c r="R7" s="289"/>
      <c r="S7" s="292"/>
      <c r="V7" s="9"/>
    </row>
    <row r="8" spans="2:24" ht="33" customHeight="1">
      <c r="B8" s="275"/>
      <c r="C8" s="278"/>
      <c r="D8" s="281"/>
      <c r="E8" s="136" t="s">
        <v>22</v>
      </c>
      <c r="F8" s="136" t="s">
        <v>46</v>
      </c>
      <c r="G8" s="136" t="s">
        <v>47</v>
      </c>
      <c r="H8" s="136" t="s">
        <v>48</v>
      </c>
      <c r="I8" s="137" t="s">
        <v>49</v>
      </c>
      <c r="J8" s="287"/>
      <c r="K8" s="136" t="s">
        <v>22</v>
      </c>
      <c r="L8" s="136" t="s">
        <v>46</v>
      </c>
      <c r="M8" s="136" t="s">
        <v>47</v>
      </c>
      <c r="N8" s="136" t="s">
        <v>48</v>
      </c>
      <c r="O8" s="137" t="s">
        <v>49</v>
      </c>
      <c r="P8" s="287"/>
      <c r="Q8" s="290"/>
      <c r="R8" s="290"/>
      <c r="S8" s="293"/>
      <c r="V8" s="9"/>
    </row>
    <row r="9" spans="2:24" ht="15.75">
      <c r="B9" s="142">
        <v>5</v>
      </c>
      <c r="C9" s="1" t="s">
        <v>18</v>
      </c>
      <c r="D9" s="18" t="s">
        <v>4</v>
      </c>
      <c r="E9" s="5">
        <f t="shared" ref="E9:E17" si="0">(F9+G9)/2</f>
        <v>0</v>
      </c>
      <c r="F9" s="12"/>
      <c r="G9" s="12"/>
      <c r="H9" s="12">
        <v>15.56</v>
      </c>
      <c r="I9" s="49">
        <v>15.66</v>
      </c>
      <c r="J9" s="12"/>
      <c r="K9" s="21"/>
      <c r="L9" s="12"/>
      <c r="M9" s="12"/>
      <c r="N9" s="12">
        <v>14.84</v>
      </c>
      <c r="O9" s="49">
        <v>15.35</v>
      </c>
      <c r="P9" s="12">
        <f>K9-N9</f>
        <v>-14.84</v>
      </c>
      <c r="Q9" s="138">
        <f>O9</f>
        <v>15.35</v>
      </c>
      <c r="R9" s="139">
        <v>0</v>
      </c>
      <c r="S9" s="13">
        <v>1</v>
      </c>
      <c r="V9" s="7"/>
    </row>
    <row r="10" spans="2:24" ht="15.75">
      <c r="B10" s="142">
        <v>3</v>
      </c>
      <c r="C10" s="1" t="s">
        <v>75</v>
      </c>
      <c r="D10" s="18" t="s">
        <v>4</v>
      </c>
      <c r="E10" s="5">
        <f t="shared" si="0"/>
        <v>22.25</v>
      </c>
      <c r="F10" s="12">
        <v>22.34</v>
      </c>
      <c r="G10" s="12">
        <v>22.16</v>
      </c>
      <c r="H10" s="12">
        <v>14.84</v>
      </c>
      <c r="I10" s="49">
        <v>15.68</v>
      </c>
      <c r="J10" s="12"/>
      <c r="K10" s="21"/>
      <c r="L10" s="12"/>
      <c r="M10" s="12"/>
      <c r="N10" s="49">
        <v>16.78</v>
      </c>
      <c r="O10" s="148">
        <v>14.77</v>
      </c>
      <c r="P10" s="12">
        <v>0</v>
      </c>
      <c r="Q10" s="138">
        <f>I10</f>
        <v>15.68</v>
      </c>
      <c r="R10" s="139">
        <f>Q10-$Q$9</f>
        <v>0.33000000000000007</v>
      </c>
      <c r="S10" s="14">
        <v>2</v>
      </c>
      <c r="V10" s="7"/>
    </row>
    <row r="11" spans="2:24" ht="15.75">
      <c r="B11" s="142">
        <v>12</v>
      </c>
      <c r="C11" s="1" t="s">
        <v>76</v>
      </c>
      <c r="D11" s="18" t="s">
        <v>4</v>
      </c>
      <c r="E11" s="5">
        <f t="shared" si="0"/>
        <v>19.86</v>
      </c>
      <c r="F11" s="39">
        <v>19.72</v>
      </c>
      <c r="G11" s="39">
        <v>20</v>
      </c>
      <c r="H11" s="38">
        <v>15.9</v>
      </c>
      <c r="I11" s="43">
        <v>16.010000000000002</v>
      </c>
      <c r="J11" s="12"/>
      <c r="K11" s="21"/>
      <c r="L11" s="38"/>
      <c r="M11" s="38"/>
      <c r="N11" s="38" t="s">
        <v>10</v>
      </c>
      <c r="O11" s="38" t="s">
        <v>10</v>
      </c>
      <c r="P11" s="12" t="e">
        <f>K11-N11</f>
        <v>#VALUE!</v>
      </c>
      <c r="Q11" s="138">
        <f>I11</f>
        <v>16.010000000000002</v>
      </c>
      <c r="R11" s="139">
        <f t="shared" ref="R11:R17" si="1">Q11-$Q$9</f>
        <v>0.66000000000000192</v>
      </c>
      <c r="S11" s="13">
        <v>3</v>
      </c>
      <c r="V11" s="7"/>
    </row>
    <row r="12" spans="2:24" ht="15.75">
      <c r="B12" s="142">
        <v>1</v>
      </c>
      <c r="C12" s="1" t="s">
        <v>7</v>
      </c>
      <c r="D12" s="18" t="s">
        <v>4</v>
      </c>
      <c r="E12" s="5">
        <f t="shared" si="0"/>
        <v>17.47</v>
      </c>
      <c r="F12" s="12">
        <v>17.53</v>
      </c>
      <c r="G12" s="12">
        <v>17.41</v>
      </c>
      <c r="H12" s="49">
        <v>17.91</v>
      </c>
      <c r="I12" s="12">
        <v>16.89</v>
      </c>
      <c r="J12" s="12"/>
      <c r="K12" s="21"/>
      <c r="L12" s="12"/>
      <c r="M12" s="12"/>
      <c r="N12" s="49">
        <v>16.52</v>
      </c>
      <c r="O12" s="12">
        <v>15.77</v>
      </c>
      <c r="P12" s="12">
        <f>K12-O12</f>
        <v>-15.77</v>
      </c>
      <c r="Q12" s="138">
        <f>N12</f>
        <v>16.52</v>
      </c>
      <c r="R12" s="139">
        <f t="shared" si="1"/>
        <v>1.17</v>
      </c>
      <c r="S12" s="13">
        <v>4</v>
      </c>
      <c r="V12" s="7"/>
    </row>
    <row r="13" spans="2:24" ht="15.75">
      <c r="B13" s="142">
        <v>11</v>
      </c>
      <c r="C13" s="1" t="s">
        <v>14</v>
      </c>
      <c r="D13" s="18" t="s">
        <v>4</v>
      </c>
      <c r="E13" s="5">
        <f t="shared" si="0"/>
        <v>20.645</v>
      </c>
      <c r="F13" s="21">
        <v>20.75</v>
      </c>
      <c r="G13" s="21">
        <v>20.54</v>
      </c>
      <c r="H13" s="41">
        <v>16.61</v>
      </c>
      <c r="I13" s="21">
        <v>15.92</v>
      </c>
      <c r="J13" s="12"/>
      <c r="K13" s="21"/>
      <c r="L13" s="21"/>
      <c r="M13" s="21"/>
      <c r="N13" s="41">
        <v>24.4</v>
      </c>
      <c r="O13" s="21">
        <v>22.81</v>
      </c>
      <c r="P13" s="12">
        <f>K13-O13</f>
        <v>-22.81</v>
      </c>
      <c r="Q13" s="138">
        <f>H13</f>
        <v>16.61</v>
      </c>
      <c r="R13" s="139">
        <f t="shared" si="1"/>
        <v>1.2599999999999998</v>
      </c>
      <c r="S13" s="14">
        <v>5</v>
      </c>
      <c r="V13" s="8"/>
    </row>
    <row r="14" spans="2:24" ht="15.75">
      <c r="B14" s="142">
        <v>8</v>
      </c>
      <c r="C14" s="1" t="s">
        <v>64</v>
      </c>
      <c r="D14" s="18" t="s">
        <v>4</v>
      </c>
      <c r="E14" s="5">
        <f t="shared" si="0"/>
        <v>19.84</v>
      </c>
      <c r="F14" s="12">
        <v>19.87</v>
      </c>
      <c r="G14" s="12">
        <v>19.809999999999999</v>
      </c>
      <c r="H14" s="49">
        <v>17.86</v>
      </c>
      <c r="I14" s="12">
        <v>17.239999999999998</v>
      </c>
      <c r="J14" s="12"/>
      <c r="K14" s="21"/>
      <c r="L14" s="12"/>
      <c r="M14" s="12"/>
      <c r="N14" s="49">
        <v>25.63</v>
      </c>
      <c r="O14" s="12">
        <v>25.25</v>
      </c>
      <c r="P14" s="12">
        <v>0</v>
      </c>
      <c r="Q14" s="138">
        <f>H14</f>
        <v>17.86</v>
      </c>
      <c r="R14" s="139">
        <f t="shared" si="1"/>
        <v>2.5099999999999998</v>
      </c>
      <c r="S14" s="14">
        <v>6</v>
      </c>
      <c r="V14" s="8"/>
    </row>
    <row r="15" spans="2:24" ht="15.75">
      <c r="B15" s="142">
        <v>14</v>
      </c>
      <c r="C15" s="1" t="s">
        <v>77</v>
      </c>
      <c r="D15" s="18"/>
      <c r="E15" s="5">
        <f t="shared" si="0"/>
        <v>17.310000000000002</v>
      </c>
      <c r="F15" s="12">
        <v>17.5</v>
      </c>
      <c r="G15" s="12">
        <v>17.12</v>
      </c>
      <c r="H15" s="49">
        <v>23.46</v>
      </c>
      <c r="I15" s="12">
        <v>22.88</v>
      </c>
      <c r="J15" s="12"/>
      <c r="K15" s="21"/>
      <c r="L15" s="62"/>
      <c r="M15" s="62"/>
      <c r="N15" s="62">
        <v>17.510000000000002</v>
      </c>
      <c r="O15" s="49">
        <v>17.899999999999999</v>
      </c>
      <c r="P15" s="12">
        <f>K15-N15</f>
        <v>-17.510000000000002</v>
      </c>
      <c r="Q15" s="138">
        <f>O15</f>
        <v>17.899999999999999</v>
      </c>
      <c r="R15" s="139">
        <f t="shared" si="1"/>
        <v>2.5499999999999989</v>
      </c>
      <c r="S15" s="13">
        <v>7</v>
      </c>
      <c r="V15" s="8"/>
    </row>
    <row r="16" spans="2:24" ht="15.75">
      <c r="B16" s="142">
        <v>9</v>
      </c>
      <c r="C16" s="1" t="s">
        <v>55</v>
      </c>
      <c r="D16" s="18" t="s">
        <v>4</v>
      </c>
      <c r="E16" s="5">
        <f t="shared" si="0"/>
        <v>48.185000000000002</v>
      </c>
      <c r="F16" s="12">
        <v>48.12</v>
      </c>
      <c r="G16" s="12">
        <v>48.25</v>
      </c>
      <c r="H16" s="12" t="s">
        <v>10</v>
      </c>
      <c r="I16" s="12" t="s">
        <v>10</v>
      </c>
      <c r="J16" s="12"/>
      <c r="K16" s="21"/>
      <c r="L16" s="12"/>
      <c r="M16" s="12"/>
      <c r="N16" s="12">
        <v>16.309999999999999</v>
      </c>
      <c r="O16" s="49">
        <v>18.420000000000002</v>
      </c>
      <c r="P16" s="12">
        <f>K16-O16</f>
        <v>-18.420000000000002</v>
      </c>
      <c r="Q16" s="138">
        <f>O16</f>
        <v>18.420000000000002</v>
      </c>
      <c r="R16" s="139">
        <f t="shared" si="1"/>
        <v>3.0700000000000021</v>
      </c>
      <c r="S16" s="13">
        <v>8</v>
      </c>
      <c r="V16" s="8"/>
    </row>
    <row r="17" spans="2:22" ht="16.5" thickBot="1">
      <c r="B17" s="143">
        <v>4</v>
      </c>
      <c r="C17" s="2" t="s">
        <v>78</v>
      </c>
      <c r="D17" s="20"/>
      <c r="E17" s="6">
        <f t="shared" si="0"/>
        <v>0</v>
      </c>
      <c r="F17" s="16"/>
      <c r="G17" s="16"/>
      <c r="H17" s="16">
        <v>19.93</v>
      </c>
      <c r="I17" s="50">
        <v>20.47</v>
      </c>
      <c r="J17" s="16"/>
      <c r="K17" s="23"/>
      <c r="L17" s="16"/>
      <c r="M17" s="16"/>
      <c r="N17" s="50">
        <v>20.28</v>
      </c>
      <c r="O17" s="16">
        <v>19.75</v>
      </c>
      <c r="P17" s="16">
        <v>0</v>
      </c>
      <c r="Q17" s="140">
        <f>N17</f>
        <v>20.28</v>
      </c>
      <c r="R17" s="141">
        <f t="shared" si="1"/>
        <v>4.9300000000000015</v>
      </c>
      <c r="S17" s="17">
        <v>9</v>
      </c>
      <c r="V17" s="8"/>
    </row>
    <row r="18" spans="2:22">
      <c r="V18" s="9"/>
    </row>
    <row r="19" spans="2:22" ht="15.75" thickBot="1"/>
    <row r="20" spans="2:22" ht="15.75" customHeight="1">
      <c r="B20" s="273" t="s">
        <v>1</v>
      </c>
      <c r="C20" s="276" t="s">
        <v>19</v>
      </c>
      <c r="D20" s="279" t="s">
        <v>4</v>
      </c>
      <c r="E20" s="282" t="s">
        <v>52</v>
      </c>
      <c r="F20" s="283"/>
      <c r="G20" s="283"/>
      <c r="H20" s="283"/>
      <c r="I20" s="284"/>
      <c r="J20" s="285" t="s">
        <v>44</v>
      </c>
      <c r="K20" s="283" t="s">
        <v>56</v>
      </c>
      <c r="L20" s="283"/>
      <c r="M20" s="283"/>
      <c r="N20" s="283"/>
      <c r="O20" s="284"/>
      <c r="P20" s="285" t="s">
        <v>44</v>
      </c>
      <c r="Q20" s="288" t="s">
        <v>53</v>
      </c>
      <c r="R20" s="288" t="s">
        <v>23</v>
      </c>
      <c r="S20" s="297" t="s">
        <v>3</v>
      </c>
    </row>
    <row r="21" spans="2:22" ht="15.75" customHeight="1">
      <c r="B21" s="274"/>
      <c r="C21" s="277"/>
      <c r="D21" s="280"/>
      <c r="E21" s="294" t="s">
        <v>51</v>
      </c>
      <c r="F21" s="295"/>
      <c r="G21" s="296"/>
      <c r="H21" s="294" t="s">
        <v>50</v>
      </c>
      <c r="I21" s="296"/>
      <c r="J21" s="286"/>
      <c r="K21" s="294" t="s">
        <v>51</v>
      </c>
      <c r="L21" s="295"/>
      <c r="M21" s="296"/>
      <c r="N21" s="294" t="s">
        <v>50</v>
      </c>
      <c r="O21" s="296"/>
      <c r="P21" s="286"/>
      <c r="Q21" s="289"/>
      <c r="R21" s="289"/>
      <c r="S21" s="298"/>
    </row>
    <row r="22" spans="2:22" ht="15" customHeight="1">
      <c r="B22" s="275"/>
      <c r="C22" s="278"/>
      <c r="D22" s="281"/>
      <c r="E22" s="136" t="s">
        <v>22</v>
      </c>
      <c r="F22" s="136" t="s">
        <v>46</v>
      </c>
      <c r="G22" s="136" t="s">
        <v>47</v>
      </c>
      <c r="H22" s="136" t="s">
        <v>48</v>
      </c>
      <c r="I22" s="137" t="s">
        <v>49</v>
      </c>
      <c r="J22" s="287"/>
      <c r="K22" s="136" t="s">
        <v>22</v>
      </c>
      <c r="L22" s="136" t="s">
        <v>46</v>
      </c>
      <c r="M22" s="136" t="s">
        <v>47</v>
      </c>
      <c r="N22" s="136" t="s">
        <v>48</v>
      </c>
      <c r="O22" s="137" t="s">
        <v>49</v>
      </c>
      <c r="P22" s="287"/>
      <c r="Q22" s="290"/>
      <c r="R22" s="290"/>
      <c r="S22" s="299"/>
    </row>
    <row r="23" spans="2:22" ht="15.75">
      <c r="B23" s="144">
        <v>2</v>
      </c>
      <c r="C23" s="46" t="s">
        <v>18</v>
      </c>
      <c r="D23" s="3" t="s">
        <v>4</v>
      </c>
      <c r="E23" s="5">
        <f>(F23+G23)/2</f>
        <v>25.869999999999997</v>
      </c>
      <c r="F23" s="21">
        <v>25.93</v>
      </c>
      <c r="G23" s="21">
        <v>25.81</v>
      </c>
      <c r="H23" s="41">
        <v>23.36</v>
      </c>
      <c r="I23" s="21">
        <v>22.62</v>
      </c>
      <c r="J23" s="12"/>
      <c r="K23" s="21"/>
      <c r="L23" s="21"/>
      <c r="M23" s="21"/>
      <c r="N23" s="41">
        <v>17.45</v>
      </c>
      <c r="O23" s="149">
        <v>17.36</v>
      </c>
      <c r="P23" s="12">
        <f>K23-O23</f>
        <v>-17.36</v>
      </c>
      <c r="Q23" s="138">
        <f>O23</f>
        <v>17.36</v>
      </c>
      <c r="R23" s="139">
        <v>0</v>
      </c>
      <c r="S23" s="11">
        <v>1</v>
      </c>
    </row>
    <row r="24" spans="2:22" ht="15.75">
      <c r="B24" s="144">
        <v>6</v>
      </c>
      <c r="C24" s="46" t="s">
        <v>14</v>
      </c>
      <c r="D24" s="3" t="s">
        <v>4</v>
      </c>
      <c r="E24" s="5">
        <f>(F24+G24)/2</f>
        <v>23.905000000000001</v>
      </c>
      <c r="F24" s="5">
        <v>23.84</v>
      </c>
      <c r="G24" s="5">
        <v>23.97</v>
      </c>
      <c r="H24" s="21">
        <v>19.87</v>
      </c>
      <c r="I24" s="41">
        <v>20.11</v>
      </c>
      <c r="J24" s="12"/>
      <c r="K24" s="21"/>
      <c r="L24" s="21"/>
      <c r="M24" s="21"/>
      <c r="N24" s="41">
        <v>20.39</v>
      </c>
      <c r="O24" s="21">
        <v>20.07</v>
      </c>
      <c r="P24" s="12">
        <f>K24-N24</f>
        <v>-20.39</v>
      </c>
      <c r="Q24" s="138">
        <f>I24</f>
        <v>20.11</v>
      </c>
      <c r="R24" s="139">
        <f>Q24-$Q$23</f>
        <v>2.75</v>
      </c>
      <c r="S24" s="10">
        <v>2</v>
      </c>
    </row>
    <row r="25" spans="2:22" ht="15.75">
      <c r="B25" s="145">
        <v>7</v>
      </c>
      <c r="C25" s="47" t="s">
        <v>12</v>
      </c>
      <c r="D25" s="37" t="s">
        <v>4</v>
      </c>
      <c r="E25" s="5">
        <f>(F25+G25)/2</f>
        <v>25.934999999999999</v>
      </c>
      <c r="F25" s="38">
        <v>25.81</v>
      </c>
      <c r="G25" s="38">
        <v>26.06</v>
      </c>
      <c r="H25" s="43">
        <v>21.62</v>
      </c>
      <c r="I25" s="38">
        <v>19.920000000000002</v>
      </c>
      <c r="J25" s="12"/>
      <c r="K25" s="21"/>
      <c r="L25" s="38"/>
      <c r="M25" s="38"/>
      <c r="N25" s="43">
        <v>21.63</v>
      </c>
      <c r="O25" s="38">
        <v>19.760000000000002</v>
      </c>
      <c r="P25" s="12">
        <f>K25-O25</f>
        <v>-19.760000000000002</v>
      </c>
      <c r="Q25" s="147">
        <f>H25</f>
        <v>21.62</v>
      </c>
      <c r="R25" s="139">
        <f>Q25-$Q$23</f>
        <v>4.2600000000000016</v>
      </c>
      <c r="S25" s="40">
        <v>3</v>
      </c>
    </row>
    <row r="26" spans="2:22" ht="15.75">
      <c r="B26" s="145">
        <v>10</v>
      </c>
      <c r="C26" s="47" t="s">
        <v>78</v>
      </c>
      <c r="D26" s="37"/>
      <c r="E26" s="39"/>
      <c r="F26" s="39"/>
      <c r="G26" s="39"/>
      <c r="H26" s="38" t="s">
        <v>10</v>
      </c>
      <c r="I26" s="38" t="s">
        <v>10</v>
      </c>
      <c r="J26" s="62"/>
      <c r="K26" s="38"/>
      <c r="L26" s="38"/>
      <c r="M26" s="38"/>
      <c r="N26" s="43">
        <v>22.5</v>
      </c>
      <c r="O26" s="38">
        <v>21.83</v>
      </c>
      <c r="P26" s="62"/>
      <c r="Q26" s="147">
        <f>N26</f>
        <v>22.5</v>
      </c>
      <c r="R26" s="139">
        <f>Q26-$Q$23</f>
        <v>5.1400000000000006</v>
      </c>
      <c r="S26" s="40">
        <v>4</v>
      </c>
    </row>
    <row r="27" spans="2:22" ht="16.5" thickBot="1">
      <c r="B27" s="146">
        <v>13</v>
      </c>
      <c r="C27" s="48" t="s">
        <v>55</v>
      </c>
      <c r="D27" s="4" t="s">
        <v>4</v>
      </c>
      <c r="E27" s="6">
        <f>(F27+G27)/2</f>
        <v>37.25</v>
      </c>
      <c r="F27" s="23">
        <v>37.31</v>
      </c>
      <c r="G27" s="23">
        <v>37.19</v>
      </c>
      <c r="H27" s="23">
        <v>26.22</v>
      </c>
      <c r="I27" s="44">
        <v>27</v>
      </c>
      <c r="J27" s="16"/>
      <c r="K27" s="23"/>
      <c r="L27" s="23"/>
      <c r="M27" s="23"/>
      <c r="N27" s="44">
        <v>32.79</v>
      </c>
      <c r="O27" s="23">
        <v>23.74</v>
      </c>
      <c r="P27" s="16">
        <f>K27-O27</f>
        <v>-23.74</v>
      </c>
      <c r="Q27" s="140">
        <f>I27</f>
        <v>27</v>
      </c>
      <c r="R27" s="141">
        <f>Q27-$Q$23</f>
        <v>9.64</v>
      </c>
      <c r="S27" s="24">
        <v>5</v>
      </c>
    </row>
    <row r="28" spans="2:22" ht="15.75">
      <c r="C28" s="22"/>
    </row>
    <row r="30" spans="2:22">
      <c r="E30" s="25" t="s">
        <v>45</v>
      </c>
      <c r="J30" s="36">
        <f>SUM(J9:J17)</f>
        <v>0</v>
      </c>
    </row>
    <row r="31" spans="2:22">
      <c r="J31" s="36" t="e">
        <f>SUM(P9:P17)</f>
        <v>#VALUE!</v>
      </c>
    </row>
    <row r="32" spans="2:22">
      <c r="J32" s="36" t="e">
        <f>SUM(#REF!)</f>
        <v>#REF!</v>
      </c>
    </row>
    <row r="33" spans="10:10">
      <c r="J33" s="36" t="e">
        <f>SUM(#REF!)</f>
        <v>#REF!</v>
      </c>
    </row>
    <row r="34" spans="10:10">
      <c r="J34" s="36">
        <f>SUM(J23:J27)</f>
        <v>0</v>
      </c>
    </row>
    <row r="35" spans="10:10">
      <c r="J35" s="36">
        <f>SUM(P23:P27)</f>
        <v>-81.25</v>
      </c>
    </row>
    <row r="36" spans="10:10">
      <c r="J36" s="36" t="e">
        <f>SUM(J30:J35)</f>
        <v>#VALUE!</v>
      </c>
    </row>
    <row r="37" spans="10:10">
      <c r="J37" s="25" t="e">
        <f>J36/42</f>
        <v>#VALUE!</v>
      </c>
    </row>
  </sheetData>
  <mergeCells count="32">
    <mergeCell ref="P20:P22"/>
    <mergeCell ref="Q20:Q22"/>
    <mergeCell ref="R20:R22"/>
    <mergeCell ref="S20:S22"/>
    <mergeCell ref="E21:G21"/>
    <mergeCell ref="H21:I21"/>
    <mergeCell ref="K21:M21"/>
    <mergeCell ref="N21:O21"/>
    <mergeCell ref="K20:O20"/>
    <mergeCell ref="K7:M7"/>
    <mergeCell ref="N7:O7"/>
    <mergeCell ref="B20:B22"/>
    <mergeCell ref="C20:C22"/>
    <mergeCell ref="D20:D22"/>
    <mergeCell ref="E20:I20"/>
    <mergeCell ref="J20:J22"/>
    <mergeCell ref="B2:S2"/>
    <mergeCell ref="K3:S3"/>
    <mergeCell ref="K4:S4"/>
    <mergeCell ref="U4:X4"/>
    <mergeCell ref="B6:B8"/>
    <mergeCell ref="C6:C8"/>
    <mergeCell ref="D6:D8"/>
    <mergeCell ref="E6:I6"/>
    <mergeCell ref="J6:J8"/>
    <mergeCell ref="K6:O6"/>
    <mergeCell ref="P6:P8"/>
    <mergeCell ref="Q6:Q8"/>
    <mergeCell ref="R6:R8"/>
    <mergeCell ref="S6:S8"/>
    <mergeCell ref="E7:G7"/>
    <mergeCell ref="H7:I7"/>
  </mergeCells>
  <pageMargins left="0.51181102362204722" right="0.51181102362204722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X53"/>
  <sheetViews>
    <sheetView showGridLines="0" zoomScale="70" zoomScaleNormal="70" workbookViewId="0">
      <selection activeCell="X37" sqref="X37"/>
    </sheetView>
  </sheetViews>
  <sheetFormatPr defaultRowHeight="15"/>
  <cols>
    <col min="1" max="1" width="9.140625" style="25"/>
    <col min="2" max="2" width="6" style="25" customWidth="1"/>
    <col min="3" max="3" width="19.140625" style="25" customWidth="1"/>
    <col min="4" max="4" width="5.42578125" style="25" customWidth="1"/>
    <col min="5" max="7" width="8.85546875" style="25" hidden="1" customWidth="1"/>
    <col min="8" max="9" width="8.85546875" style="25" customWidth="1"/>
    <col min="10" max="13" width="8.85546875" style="25" hidden="1" customWidth="1"/>
    <col min="14" max="15" width="8.85546875" style="25" customWidth="1"/>
    <col min="16" max="16" width="8.85546875" style="25" hidden="1" customWidth="1"/>
    <col min="17" max="17" width="9.28515625" style="25" customWidth="1"/>
    <col min="18" max="19" width="7.7109375" style="25" customWidth="1"/>
    <col min="20" max="16384" width="9.140625" style="25"/>
  </cols>
  <sheetData>
    <row r="2" spans="2:24" ht="32.25">
      <c r="B2" s="270" t="s">
        <v>62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</row>
    <row r="3" spans="2:24" s="35" customFormat="1" ht="18.75">
      <c r="K3" s="271">
        <v>43281</v>
      </c>
      <c r="L3" s="271"/>
      <c r="M3" s="271"/>
      <c r="N3" s="271"/>
      <c r="O3" s="271"/>
      <c r="P3" s="272"/>
      <c r="Q3" s="272"/>
      <c r="R3" s="272"/>
      <c r="S3" s="272"/>
    </row>
    <row r="4" spans="2:24" s="35" customFormat="1" ht="18.75">
      <c r="K4" s="272" t="s">
        <v>0</v>
      </c>
      <c r="L4" s="272"/>
      <c r="M4" s="272"/>
      <c r="N4" s="272"/>
      <c r="O4" s="272"/>
      <c r="P4" s="272"/>
      <c r="Q4" s="272"/>
      <c r="R4" s="272"/>
      <c r="S4" s="272"/>
      <c r="U4" s="272"/>
      <c r="V4" s="272"/>
      <c r="W4" s="272"/>
      <c r="X4" s="272"/>
    </row>
    <row r="5" spans="2:24" ht="15.75" thickBot="1"/>
    <row r="6" spans="2:24" ht="15.75" customHeight="1">
      <c r="B6" s="300" t="s">
        <v>1</v>
      </c>
      <c r="C6" s="303" t="s">
        <v>2</v>
      </c>
      <c r="D6" s="306" t="s">
        <v>4</v>
      </c>
      <c r="E6" s="309" t="s">
        <v>52</v>
      </c>
      <c r="F6" s="310"/>
      <c r="G6" s="310"/>
      <c r="H6" s="310"/>
      <c r="I6" s="311"/>
      <c r="J6" s="312" t="s">
        <v>44</v>
      </c>
      <c r="K6" s="310" t="s">
        <v>56</v>
      </c>
      <c r="L6" s="310"/>
      <c r="M6" s="310"/>
      <c r="N6" s="310"/>
      <c r="O6" s="311"/>
      <c r="P6" s="315" t="s">
        <v>44</v>
      </c>
      <c r="Q6" s="318" t="s">
        <v>53</v>
      </c>
      <c r="R6" s="318" t="s">
        <v>23</v>
      </c>
      <c r="S6" s="321" t="s">
        <v>3</v>
      </c>
      <c r="V6" s="9"/>
    </row>
    <row r="7" spans="2:24" ht="15.75" customHeight="1">
      <c r="B7" s="301"/>
      <c r="C7" s="304"/>
      <c r="D7" s="307"/>
      <c r="E7" s="324" t="s">
        <v>51</v>
      </c>
      <c r="F7" s="325"/>
      <c r="G7" s="326"/>
      <c r="H7" s="324" t="s">
        <v>50</v>
      </c>
      <c r="I7" s="326"/>
      <c r="J7" s="313"/>
      <c r="K7" s="324" t="s">
        <v>51</v>
      </c>
      <c r="L7" s="325"/>
      <c r="M7" s="326"/>
      <c r="N7" s="324" t="s">
        <v>50</v>
      </c>
      <c r="O7" s="326"/>
      <c r="P7" s="316"/>
      <c r="Q7" s="319"/>
      <c r="R7" s="319"/>
      <c r="S7" s="322"/>
      <c r="V7" s="9"/>
    </row>
    <row r="8" spans="2:24" ht="33" customHeight="1">
      <c r="B8" s="302"/>
      <c r="C8" s="305"/>
      <c r="D8" s="308"/>
      <c r="E8" s="151" t="s">
        <v>22</v>
      </c>
      <c r="F8" s="151" t="s">
        <v>46</v>
      </c>
      <c r="G8" s="151" t="s">
        <v>47</v>
      </c>
      <c r="H8" s="151" t="s">
        <v>48</v>
      </c>
      <c r="I8" s="152" t="s">
        <v>49</v>
      </c>
      <c r="J8" s="314"/>
      <c r="K8" s="151" t="s">
        <v>22</v>
      </c>
      <c r="L8" s="151" t="s">
        <v>46</v>
      </c>
      <c r="M8" s="151" t="s">
        <v>47</v>
      </c>
      <c r="N8" s="151" t="s">
        <v>48</v>
      </c>
      <c r="O8" s="152" t="s">
        <v>49</v>
      </c>
      <c r="P8" s="317"/>
      <c r="Q8" s="320"/>
      <c r="R8" s="320"/>
      <c r="S8" s="323"/>
      <c r="V8" s="9"/>
    </row>
    <row r="9" spans="2:24" ht="15.75">
      <c r="B9" s="142">
        <v>6</v>
      </c>
      <c r="C9" s="1" t="s">
        <v>12</v>
      </c>
      <c r="D9" s="18" t="s">
        <v>4</v>
      </c>
      <c r="E9" s="5">
        <f>(F9+G9)/2</f>
        <v>17.47</v>
      </c>
      <c r="F9" s="12">
        <v>17.53</v>
      </c>
      <c r="G9" s="12">
        <v>17.41</v>
      </c>
      <c r="H9" s="12" t="s">
        <v>10</v>
      </c>
      <c r="I9" s="12" t="s">
        <v>10</v>
      </c>
      <c r="J9" s="12"/>
      <c r="K9" s="21"/>
      <c r="L9" s="12"/>
      <c r="M9" s="12"/>
      <c r="N9" s="49">
        <v>16.149999999999999</v>
      </c>
      <c r="O9" s="12">
        <v>15.9</v>
      </c>
      <c r="P9" s="12">
        <f>K9-O9</f>
        <v>-15.9</v>
      </c>
      <c r="Q9" s="154">
        <f>N9</f>
        <v>16.149999999999999</v>
      </c>
      <c r="R9" s="155">
        <v>0</v>
      </c>
      <c r="S9" s="13">
        <v>1</v>
      </c>
      <c r="V9" s="7"/>
    </row>
    <row r="10" spans="2:24" ht="15.75">
      <c r="B10" s="142">
        <v>4</v>
      </c>
      <c r="C10" s="1" t="s">
        <v>7</v>
      </c>
      <c r="D10" s="18" t="s">
        <v>4</v>
      </c>
      <c r="E10" s="5">
        <f>(F10+G10)/2</f>
        <v>22.25</v>
      </c>
      <c r="F10" s="12">
        <v>22.34</v>
      </c>
      <c r="G10" s="12">
        <v>22.16</v>
      </c>
      <c r="H10" s="12" t="s">
        <v>10</v>
      </c>
      <c r="I10" s="12" t="s">
        <v>10</v>
      </c>
      <c r="J10" s="12"/>
      <c r="K10" s="21"/>
      <c r="L10" s="12"/>
      <c r="M10" s="12"/>
      <c r="N10" s="49">
        <v>16.36</v>
      </c>
      <c r="O10" s="168">
        <v>15.46</v>
      </c>
      <c r="P10" s="12">
        <v>0</v>
      </c>
      <c r="Q10" s="154">
        <f>N10</f>
        <v>16.36</v>
      </c>
      <c r="R10" s="155">
        <f>Q10-$Q$9</f>
        <v>0.21000000000000085</v>
      </c>
      <c r="S10" s="14">
        <v>2</v>
      </c>
      <c r="V10" s="7"/>
    </row>
    <row r="11" spans="2:24" ht="15.75">
      <c r="B11" s="142">
        <v>5</v>
      </c>
      <c r="C11" s="1" t="s">
        <v>18</v>
      </c>
      <c r="D11" s="18" t="s">
        <v>4</v>
      </c>
      <c r="E11" s="5">
        <f>(F11+G11)/2</f>
        <v>19.86</v>
      </c>
      <c r="F11" s="39">
        <v>19.72</v>
      </c>
      <c r="G11" s="39">
        <v>20</v>
      </c>
      <c r="H11" s="38">
        <v>15.74</v>
      </c>
      <c r="I11" s="43">
        <v>16.97</v>
      </c>
      <c r="J11" s="12"/>
      <c r="K11" s="21"/>
      <c r="L11" s="38"/>
      <c r="M11" s="38"/>
      <c r="N11" s="38" t="s">
        <v>10</v>
      </c>
      <c r="O11" s="38" t="s">
        <v>10</v>
      </c>
      <c r="P11" s="12" t="e">
        <f>K11-N11</f>
        <v>#VALUE!</v>
      </c>
      <c r="Q11" s="154">
        <f>I11</f>
        <v>16.97</v>
      </c>
      <c r="R11" s="155">
        <f t="shared" ref="R11:R18" si="0">Q11-$Q$9</f>
        <v>0.82000000000000028</v>
      </c>
      <c r="S11" s="13">
        <v>3</v>
      </c>
      <c r="V11" s="7"/>
    </row>
    <row r="12" spans="2:24" ht="31.5">
      <c r="B12" s="142">
        <v>8</v>
      </c>
      <c r="C12" s="1" t="s">
        <v>79</v>
      </c>
      <c r="D12" s="18"/>
      <c r="E12" s="5">
        <f>(F12+G12)/2</f>
        <v>20.645</v>
      </c>
      <c r="F12" s="21">
        <v>20.75</v>
      </c>
      <c r="G12" s="21">
        <v>20.54</v>
      </c>
      <c r="H12" s="41">
        <v>18.579999999999998</v>
      </c>
      <c r="I12" s="21">
        <v>16.829999999999998</v>
      </c>
      <c r="J12" s="12"/>
      <c r="K12" s="21"/>
      <c r="L12" s="21"/>
      <c r="M12" s="21"/>
      <c r="N12" s="41">
        <v>17.32</v>
      </c>
      <c r="O12" s="21">
        <v>17.27</v>
      </c>
      <c r="P12" s="12">
        <f>K12-O12</f>
        <v>-17.27</v>
      </c>
      <c r="Q12" s="169">
        <f>N12</f>
        <v>17.32</v>
      </c>
      <c r="R12" s="170">
        <f t="shared" si="0"/>
        <v>1.1700000000000017</v>
      </c>
      <c r="S12" s="172">
        <v>4</v>
      </c>
      <c r="V12" s="7"/>
    </row>
    <row r="13" spans="2:24" ht="15.75">
      <c r="B13" s="142">
        <v>18</v>
      </c>
      <c r="C13" s="1" t="s">
        <v>55</v>
      </c>
      <c r="D13" s="18" t="s">
        <v>4</v>
      </c>
      <c r="E13" s="5">
        <f>(F13+G13)/2</f>
        <v>0</v>
      </c>
      <c r="F13" s="12"/>
      <c r="G13" s="12"/>
      <c r="H13" s="49">
        <v>17.399999999999999</v>
      </c>
      <c r="I13" s="12">
        <v>17.149999999999999</v>
      </c>
      <c r="J13" s="12"/>
      <c r="K13" s="21"/>
      <c r="L13" s="12"/>
      <c r="M13" s="12"/>
      <c r="N13" s="12">
        <v>17.2</v>
      </c>
      <c r="O13" s="49">
        <v>18.190000000000001</v>
      </c>
      <c r="P13" s="12">
        <f>K13-N13</f>
        <v>-17.2</v>
      </c>
      <c r="Q13" s="154">
        <f>H13</f>
        <v>17.399999999999999</v>
      </c>
      <c r="R13" s="170">
        <f t="shared" si="0"/>
        <v>1.25</v>
      </c>
      <c r="S13" s="171">
        <v>5</v>
      </c>
      <c r="V13" s="8"/>
    </row>
    <row r="14" spans="2:24" ht="15.75">
      <c r="B14" s="142">
        <v>19</v>
      </c>
      <c r="C14" s="1" t="s">
        <v>60</v>
      </c>
      <c r="D14" s="18"/>
      <c r="E14" s="5"/>
      <c r="F14" s="12"/>
      <c r="G14" s="12"/>
      <c r="H14" s="12">
        <v>16.53</v>
      </c>
      <c r="I14" s="49">
        <v>17.510000000000002</v>
      </c>
      <c r="J14" s="12"/>
      <c r="K14" s="21"/>
      <c r="L14" s="12"/>
      <c r="M14" s="12"/>
      <c r="N14" s="12" t="s">
        <v>10</v>
      </c>
      <c r="O14" s="12" t="s">
        <v>10</v>
      </c>
      <c r="P14" s="12" t="e">
        <f>K14-N14</f>
        <v>#VALUE!</v>
      </c>
      <c r="Q14" s="154">
        <f>I14</f>
        <v>17.510000000000002</v>
      </c>
      <c r="R14" s="155">
        <f t="shared" si="0"/>
        <v>1.360000000000003</v>
      </c>
      <c r="S14" s="14">
        <v>6</v>
      </c>
      <c r="V14" s="8"/>
    </row>
    <row r="15" spans="2:24" ht="15.75">
      <c r="B15" s="142">
        <v>24</v>
      </c>
      <c r="C15" s="1" t="s">
        <v>14</v>
      </c>
      <c r="D15" s="18" t="s">
        <v>4</v>
      </c>
      <c r="E15" s="5"/>
      <c r="F15" s="12"/>
      <c r="G15" s="12"/>
      <c r="H15" s="12">
        <v>17.96</v>
      </c>
      <c r="I15" s="49">
        <v>18.440000000000001</v>
      </c>
      <c r="J15" s="12"/>
      <c r="K15" s="21"/>
      <c r="L15" s="62"/>
      <c r="M15" s="62"/>
      <c r="N15" s="12" t="s">
        <v>10</v>
      </c>
      <c r="O15" s="12" t="s">
        <v>10</v>
      </c>
      <c r="P15" s="12"/>
      <c r="Q15" s="154">
        <f>I15</f>
        <v>18.440000000000001</v>
      </c>
      <c r="R15" s="155">
        <f t="shared" si="0"/>
        <v>2.2900000000000027</v>
      </c>
      <c r="S15" s="13">
        <v>7</v>
      </c>
      <c r="V15" s="8"/>
    </row>
    <row r="16" spans="2:24" ht="15.75">
      <c r="B16" s="142">
        <v>10</v>
      </c>
      <c r="C16" s="1" t="s">
        <v>77</v>
      </c>
      <c r="D16" s="18"/>
      <c r="E16" s="5">
        <f>(F16+G16)/2</f>
        <v>17.310000000000002</v>
      </c>
      <c r="F16" s="12">
        <v>17.5</v>
      </c>
      <c r="G16" s="12">
        <v>17.12</v>
      </c>
      <c r="H16" s="12">
        <v>17.71</v>
      </c>
      <c r="I16" s="49">
        <v>18.760000000000002</v>
      </c>
      <c r="J16" s="12"/>
      <c r="K16" s="21"/>
      <c r="L16" s="12"/>
      <c r="M16" s="12"/>
      <c r="N16" s="12" t="s">
        <v>10</v>
      </c>
      <c r="O16" s="12" t="s">
        <v>10</v>
      </c>
      <c r="P16" s="12" t="e">
        <f>K16-N16</f>
        <v>#VALUE!</v>
      </c>
      <c r="Q16" s="154">
        <f>I16</f>
        <v>18.760000000000002</v>
      </c>
      <c r="R16" s="155">
        <f t="shared" si="0"/>
        <v>2.610000000000003</v>
      </c>
      <c r="S16" s="13">
        <v>8</v>
      </c>
      <c r="V16" s="8"/>
    </row>
    <row r="17" spans="2:22" ht="15.75">
      <c r="B17" s="142">
        <v>1</v>
      </c>
      <c r="C17" s="1" t="s">
        <v>76</v>
      </c>
      <c r="D17" s="18" t="s">
        <v>4</v>
      </c>
      <c r="E17" s="5">
        <f>(F17+G17)/2</f>
        <v>0</v>
      </c>
      <c r="F17" s="62"/>
      <c r="G17" s="62"/>
      <c r="H17" s="61">
        <v>18.899999999999999</v>
      </c>
      <c r="I17" s="62">
        <v>16.600000000000001</v>
      </c>
      <c r="J17" s="12"/>
      <c r="K17" s="21"/>
      <c r="L17" s="62"/>
      <c r="M17" s="62"/>
      <c r="N17" s="62" t="s">
        <v>10</v>
      </c>
      <c r="O17" s="62" t="s">
        <v>10</v>
      </c>
      <c r="P17" s="12" t="e">
        <f>K17-N17</f>
        <v>#VALUE!</v>
      </c>
      <c r="Q17" s="154">
        <f>H17</f>
        <v>18.899999999999999</v>
      </c>
      <c r="R17" s="155">
        <f t="shared" si="0"/>
        <v>2.75</v>
      </c>
      <c r="S17" s="13">
        <v>9</v>
      </c>
      <c r="V17" s="8"/>
    </row>
    <row r="18" spans="2:22" ht="15.75">
      <c r="B18" s="142">
        <v>20</v>
      </c>
      <c r="C18" s="1" t="s">
        <v>61</v>
      </c>
      <c r="D18" s="18"/>
      <c r="E18" s="5"/>
      <c r="F18" s="12"/>
      <c r="G18" s="12"/>
      <c r="H18" s="12">
        <v>18.8</v>
      </c>
      <c r="I18" s="49">
        <v>19.16</v>
      </c>
      <c r="J18" s="12"/>
      <c r="K18" s="21"/>
      <c r="L18" s="62"/>
      <c r="M18" s="62"/>
      <c r="N18" s="62">
        <v>17.39</v>
      </c>
      <c r="O18" s="49">
        <v>20.41</v>
      </c>
      <c r="P18" s="12"/>
      <c r="Q18" s="154">
        <f>I18</f>
        <v>19.16</v>
      </c>
      <c r="R18" s="155">
        <f t="shared" si="0"/>
        <v>3.0100000000000016</v>
      </c>
      <c r="S18" s="14">
        <v>10</v>
      </c>
      <c r="V18" s="8"/>
    </row>
    <row r="19" spans="2:22" ht="15.75">
      <c r="B19" s="153">
        <v>9</v>
      </c>
      <c r="C19" s="63" t="s">
        <v>21</v>
      </c>
      <c r="D19" s="19" t="s">
        <v>4</v>
      </c>
      <c r="E19" s="5">
        <f>(F19+G19)/2</f>
        <v>19.84</v>
      </c>
      <c r="F19" s="62">
        <v>19.87</v>
      </c>
      <c r="G19" s="62">
        <v>19.809999999999999</v>
      </c>
      <c r="H19" s="61">
        <v>20.02</v>
      </c>
      <c r="I19" s="62">
        <v>19.72</v>
      </c>
      <c r="J19" s="12"/>
      <c r="K19" s="21"/>
      <c r="L19" s="62"/>
      <c r="M19" s="62"/>
      <c r="N19" s="62" t="s">
        <v>10</v>
      </c>
      <c r="O19" s="62" t="s">
        <v>10</v>
      </c>
      <c r="P19" s="12">
        <v>0</v>
      </c>
      <c r="Q19" s="154">
        <f>H19</f>
        <v>20.02</v>
      </c>
      <c r="R19" s="155">
        <f t="shared" ref="R19:R22" si="1">Q19-$Q$9</f>
        <v>3.870000000000001</v>
      </c>
      <c r="S19" s="15">
        <v>11</v>
      </c>
      <c r="V19" s="8"/>
    </row>
    <row r="20" spans="2:22" ht="15.75">
      <c r="B20" s="153">
        <v>17</v>
      </c>
      <c r="C20" s="63" t="s">
        <v>63</v>
      </c>
      <c r="D20" s="19"/>
      <c r="E20" s="39">
        <f>(F20+G20)/2</f>
        <v>19.274999999999999</v>
      </c>
      <c r="F20" s="62">
        <v>19.37</v>
      </c>
      <c r="G20" s="62">
        <v>19.18</v>
      </c>
      <c r="H20" s="62">
        <v>31.77</v>
      </c>
      <c r="I20" s="61">
        <v>33.409999999999997</v>
      </c>
      <c r="J20" s="62"/>
      <c r="K20" s="38"/>
      <c r="L20" s="62"/>
      <c r="M20" s="62"/>
      <c r="N20" s="62">
        <v>19.829999999999998</v>
      </c>
      <c r="O20" s="61">
        <v>20.03</v>
      </c>
      <c r="P20" s="62">
        <f>K20-N20</f>
        <v>-19.829999999999998</v>
      </c>
      <c r="Q20" s="154">
        <f>O20</f>
        <v>20.03</v>
      </c>
      <c r="R20" s="155">
        <f t="shared" si="1"/>
        <v>3.8800000000000026</v>
      </c>
      <c r="S20" s="15">
        <v>12</v>
      </c>
      <c r="V20" s="8"/>
    </row>
    <row r="21" spans="2:22" ht="15.75">
      <c r="B21" s="153">
        <v>11</v>
      </c>
      <c r="C21" s="63" t="s">
        <v>80</v>
      </c>
      <c r="D21" s="19"/>
      <c r="E21" s="39">
        <f>(F21+G21)/2</f>
        <v>48.185000000000002</v>
      </c>
      <c r="F21" s="62">
        <v>48.12</v>
      </c>
      <c r="G21" s="62">
        <v>48.25</v>
      </c>
      <c r="H21" s="61">
        <v>22.93</v>
      </c>
      <c r="I21" s="62">
        <v>22.02</v>
      </c>
      <c r="J21" s="62"/>
      <c r="K21" s="38"/>
      <c r="L21" s="62"/>
      <c r="M21" s="62"/>
      <c r="N21" s="62">
        <v>23.65</v>
      </c>
      <c r="O21" s="61">
        <v>24.17</v>
      </c>
      <c r="P21" s="62">
        <f>K21-O21</f>
        <v>-24.17</v>
      </c>
      <c r="Q21" s="154">
        <f>H21</f>
        <v>22.93</v>
      </c>
      <c r="R21" s="155">
        <f t="shared" si="1"/>
        <v>6.7800000000000011</v>
      </c>
      <c r="S21" s="15">
        <v>13</v>
      </c>
      <c r="V21" s="8"/>
    </row>
    <row r="22" spans="2:22" ht="15.75">
      <c r="B22" s="153">
        <v>23</v>
      </c>
      <c r="C22" s="63" t="s">
        <v>82</v>
      </c>
      <c r="D22" s="19"/>
      <c r="E22" s="39"/>
      <c r="F22" s="62"/>
      <c r="G22" s="62"/>
      <c r="H22" s="61">
        <v>25.73</v>
      </c>
      <c r="I22" s="62">
        <v>25.18</v>
      </c>
      <c r="J22" s="62"/>
      <c r="K22" s="38"/>
      <c r="L22" s="62"/>
      <c r="M22" s="62"/>
      <c r="N22" s="62" t="s">
        <v>10</v>
      </c>
      <c r="O22" s="62" t="s">
        <v>10</v>
      </c>
      <c r="P22" s="62"/>
      <c r="Q22" s="154">
        <f>H22</f>
        <v>25.73</v>
      </c>
      <c r="R22" s="155">
        <f t="shared" si="1"/>
        <v>9.5800000000000018</v>
      </c>
      <c r="S22" s="15">
        <v>14</v>
      </c>
      <c r="V22" s="8"/>
    </row>
    <row r="23" spans="2:22" ht="15.75">
      <c r="B23" s="153">
        <v>14</v>
      </c>
      <c r="C23" s="63" t="s">
        <v>81</v>
      </c>
      <c r="D23" s="19"/>
      <c r="E23" s="39">
        <f>(F23+G23)/2</f>
        <v>17.454999999999998</v>
      </c>
      <c r="F23" s="38">
        <v>17.53</v>
      </c>
      <c r="G23" s="38">
        <v>17.38</v>
      </c>
      <c r="H23" s="43">
        <v>26.34</v>
      </c>
      <c r="I23" s="38">
        <v>22.39</v>
      </c>
      <c r="J23" s="62"/>
      <c r="K23" s="38"/>
      <c r="L23" s="38"/>
      <c r="M23" s="38"/>
      <c r="N23" s="38" t="s">
        <v>10</v>
      </c>
      <c r="O23" s="38" t="s">
        <v>10</v>
      </c>
      <c r="P23" s="62" t="e">
        <f>K23-N23</f>
        <v>#VALUE!</v>
      </c>
      <c r="Q23" s="154">
        <f>H23</f>
        <v>26.34</v>
      </c>
      <c r="R23" s="155">
        <f t="shared" ref="R23" si="2">Q23-$Q$9</f>
        <v>10.190000000000001</v>
      </c>
      <c r="S23" s="15">
        <v>15</v>
      </c>
      <c r="V23" s="8"/>
    </row>
    <row r="24" spans="2:22" ht="16.5" thickBot="1">
      <c r="B24" s="143">
        <v>28</v>
      </c>
      <c r="C24" s="2" t="s">
        <v>65</v>
      </c>
      <c r="D24" s="20"/>
      <c r="E24" s="6">
        <f t="shared" ref="E24" si="3">(F24+G24)/2</f>
        <v>0</v>
      </c>
      <c r="F24" s="16"/>
      <c r="G24" s="16"/>
      <c r="H24" s="16" t="s">
        <v>10</v>
      </c>
      <c r="I24" s="16" t="s">
        <v>10</v>
      </c>
      <c r="J24" s="16"/>
      <c r="K24" s="23"/>
      <c r="L24" s="16"/>
      <c r="M24" s="16"/>
      <c r="N24" s="16" t="s">
        <v>10</v>
      </c>
      <c r="O24" s="16" t="s">
        <v>10</v>
      </c>
      <c r="P24" s="16">
        <v>0</v>
      </c>
      <c r="Q24" s="156" t="str">
        <f>O24</f>
        <v>NP</v>
      </c>
      <c r="R24" s="157"/>
      <c r="S24" s="17">
        <v>16</v>
      </c>
      <c r="V24" s="8"/>
    </row>
    <row r="25" spans="2:22" ht="15.75" thickBot="1">
      <c r="V25" s="9"/>
    </row>
    <row r="26" spans="2:22" ht="15.75" customHeight="1">
      <c r="B26" s="300" t="s">
        <v>1</v>
      </c>
      <c r="C26" s="303" t="s">
        <v>54</v>
      </c>
      <c r="D26" s="306"/>
      <c r="E26" s="309" t="s">
        <v>52</v>
      </c>
      <c r="F26" s="310"/>
      <c r="G26" s="310"/>
      <c r="H26" s="310"/>
      <c r="I26" s="311"/>
      <c r="J26" s="312" t="s">
        <v>44</v>
      </c>
      <c r="K26" s="310" t="s">
        <v>56</v>
      </c>
      <c r="L26" s="310"/>
      <c r="M26" s="310"/>
      <c r="N26" s="310"/>
      <c r="O26" s="311"/>
      <c r="P26" s="312" t="s">
        <v>44</v>
      </c>
      <c r="Q26" s="318" t="s">
        <v>53</v>
      </c>
      <c r="R26" s="318" t="s">
        <v>23</v>
      </c>
      <c r="S26" s="321" t="s">
        <v>3</v>
      </c>
      <c r="V26" s="9"/>
    </row>
    <row r="27" spans="2:22" ht="15.75" customHeight="1">
      <c r="B27" s="301"/>
      <c r="C27" s="304"/>
      <c r="D27" s="307"/>
      <c r="E27" s="324" t="s">
        <v>51</v>
      </c>
      <c r="F27" s="325"/>
      <c r="G27" s="326"/>
      <c r="H27" s="324" t="s">
        <v>50</v>
      </c>
      <c r="I27" s="326"/>
      <c r="J27" s="313"/>
      <c r="K27" s="324" t="s">
        <v>51</v>
      </c>
      <c r="L27" s="325"/>
      <c r="M27" s="326"/>
      <c r="N27" s="324" t="s">
        <v>50</v>
      </c>
      <c r="O27" s="326"/>
      <c r="P27" s="313"/>
      <c r="Q27" s="319"/>
      <c r="R27" s="319"/>
      <c r="S27" s="322"/>
      <c r="V27" s="9"/>
    </row>
    <row r="28" spans="2:22" ht="33" customHeight="1">
      <c r="B28" s="302"/>
      <c r="C28" s="305"/>
      <c r="D28" s="308"/>
      <c r="E28" s="151" t="s">
        <v>22</v>
      </c>
      <c r="F28" s="151" t="s">
        <v>46</v>
      </c>
      <c r="G28" s="151" t="s">
        <v>47</v>
      </c>
      <c r="H28" s="151" t="s">
        <v>48</v>
      </c>
      <c r="I28" s="152" t="s">
        <v>49</v>
      </c>
      <c r="J28" s="314"/>
      <c r="K28" s="151" t="s">
        <v>22</v>
      </c>
      <c r="L28" s="151" t="s">
        <v>46</v>
      </c>
      <c r="M28" s="151" t="s">
        <v>47</v>
      </c>
      <c r="N28" s="151" t="s">
        <v>48</v>
      </c>
      <c r="O28" s="152" t="s">
        <v>49</v>
      </c>
      <c r="P28" s="314"/>
      <c r="Q28" s="320"/>
      <c r="R28" s="320"/>
      <c r="S28" s="323"/>
      <c r="V28" s="9"/>
    </row>
    <row r="29" spans="2:22" ht="15.75">
      <c r="B29" s="144">
        <v>26</v>
      </c>
      <c r="C29" s="158" t="s">
        <v>14</v>
      </c>
      <c r="D29" s="159"/>
      <c r="E29" s="21"/>
      <c r="F29" s="21"/>
      <c r="G29" s="21"/>
      <c r="H29" s="21" t="s">
        <v>10</v>
      </c>
      <c r="I29" s="21" t="s">
        <v>10</v>
      </c>
      <c r="J29" s="12"/>
      <c r="K29" s="21"/>
      <c r="L29" s="21"/>
      <c r="M29" s="21"/>
      <c r="N29" s="21">
        <v>17.37</v>
      </c>
      <c r="O29" s="41">
        <v>17.53</v>
      </c>
      <c r="P29" s="12">
        <f>K29-O29</f>
        <v>-17.53</v>
      </c>
      <c r="Q29" s="154">
        <f>O29</f>
        <v>17.53</v>
      </c>
      <c r="R29" s="155">
        <v>0</v>
      </c>
      <c r="S29" s="14">
        <v>1</v>
      </c>
      <c r="V29" s="9"/>
    </row>
    <row r="30" spans="2:22" ht="15.75">
      <c r="B30" s="145">
        <v>12</v>
      </c>
      <c r="C30" s="160" t="s">
        <v>20</v>
      </c>
      <c r="D30" s="161"/>
      <c r="E30" s="21"/>
      <c r="F30" s="38"/>
      <c r="G30" s="38"/>
      <c r="H30" s="38">
        <v>18.47</v>
      </c>
      <c r="I30" s="43">
        <v>19.7</v>
      </c>
      <c r="J30" s="12"/>
      <c r="K30" s="21"/>
      <c r="L30" s="38"/>
      <c r="M30" s="38"/>
      <c r="N30" s="38">
        <v>19.16</v>
      </c>
      <c r="O30" s="43">
        <v>19.170000000000002</v>
      </c>
      <c r="P30" s="12">
        <f>K30-O30</f>
        <v>-19.170000000000002</v>
      </c>
      <c r="Q30" s="166">
        <f>O30</f>
        <v>19.170000000000002</v>
      </c>
      <c r="R30" s="167">
        <f>Q30-Q29</f>
        <v>1.6400000000000006</v>
      </c>
      <c r="S30" s="162">
        <v>2</v>
      </c>
      <c r="V30" s="9"/>
    </row>
    <row r="31" spans="2:22" ht="16.5" thickBot="1">
      <c r="B31" s="146">
        <v>13</v>
      </c>
      <c r="C31" s="163" t="s">
        <v>84</v>
      </c>
      <c r="D31" s="164"/>
      <c r="E31" s="23"/>
      <c r="F31" s="23"/>
      <c r="G31" s="23"/>
      <c r="H31" s="23" t="s">
        <v>10</v>
      </c>
      <c r="I31" s="23" t="s">
        <v>10</v>
      </c>
      <c r="J31" s="16"/>
      <c r="K31" s="23"/>
      <c r="L31" s="23"/>
      <c r="M31" s="23"/>
      <c r="N31" s="44">
        <v>20.47</v>
      </c>
      <c r="O31" s="23">
        <v>19.8</v>
      </c>
      <c r="P31" s="16">
        <f>K31-N31</f>
        <v>-20.47</v>
      </c>
      <c r="Q31" s="156">
        <f>N31</f>
        <v>20.47</v>
      </c>
      <c r="R31" s="157">
        <f>Q31-Q29</f>
        <v>2.9399999999999977</v>
      </c>
      <c r="S31" s="165">
        <v>3</v>
      </c>
    </row>
    <row r="32" spans="2:22" ht="15.75" thickBot="1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</row>
    <row r="33" spans="2:19" ht="15.75">
      <c r="B33" s="300" t="s">
        <v>1</v>
      </c>
      <c r="C33" s="303" t="s">
        <v>19</v>
      </c>
      <c r="D33" s="306" t="s">
        <v>4</v>
      </c>
      <c r="E33" s="309" t="s">
        <v>52</v>
      </c>
      <c r="F33" s="310"/>
      <c r="G33" s="310"/>
      <c r="H33" s="310"/>
      <c r="I33" s="311"/>
      <c r="J33" s="312" t="s">
        <v>44</v>
      </c>
      <c r="K33" s="310" t="s">
        <v>56</v>
      </c>
      <c r="L33" s="310"/>
      <c r="M33" s="310"/>
      <c r="N33" s="310"/>
      <c r="O33" s="311"/>
      <c r="P33" s="312" t="s">
        <v>44</v>
      </c>
      <c r="Q33" s="318" t="s">
        <v>53</v>
      </c>
      <c r="R33" s="318" t="s">
        <v>23</v>
      </c>
      <c r="S33" s="321" t="s">
        <v>3</v>
      </c>
    </row>
    <row r="34" spans="2:19" ht="15.75">
      <c r="B34" s="301"/>
      <c r="C34" s="304"/>
      <c r="D34" s="307"/>
      <c r="E34" s="324" t="s">
        <v>51</v>
      </c>
      <c r="F34" s="325"/>
      <c r="G34" s="326"/>
      <c r="H34" s="324" t="s">
        <v>50</v>
      </c>
      <c r="I34" s="326"/>
      <c r="J34" s="313"/>
      <c r="K34" s="324" t="s">
        <v>51</v>
      </c>
      <c r="L34" s="325"/>
      <c r="M34" s="326"/>
      <c r="N34" s="324" t="s">
        <v>50</v>
      </c>
      <c r="O34" s="326"/>
      <c r="P34" s="313"/>
      <c r="Q34" s="319"/>
      <c r="R34" s="319"/>
      <c r="S34" s="322"/>
    </row>
    <row r="35" spans="2:19">
      <c r="B35" s="302"/>
      <c r="C35" s="305"/>
      <c r="D35" s="308"/>
      <c r="E35" s="151" t="s">
        <v>22</v>
      </c>
      <c r="F35" s="151" t="s">
        <v>46</v>
      </c>
      <c r="G35" s="151" t="s">
        <v>47</v>
      </c>
      <c r="H35" s="151" t="s">
        <v>48</v>
      </c>
      <c r="I35" s="152" t="s">
        <v>49</v>
      </c>
      <c r="J35" s="314"/>
      <c r="K35" s="151" t="s">
        <v>22</v>
      </c>
      <c r="L35" s="151" t="s">
        <v>46</v>
      </c>
      <c r="M35" s="151" t="s">
        <v>47</v>
      </c>
      <c r="N35" s="151" t="s">
        <v>48</v>
      </c>
      <c r="O35" s="152" t="s">
        <v>49</v>
      </c>
      <c r="P35" s="314"/>
      <c r="Q35" s="320"/>
      <c r="R35" s="320"/>
      <c r="S35" s="323"/>
    </row>
    <row r="36" spans="2:19" ht="15.75">
      <c r="B36" s="144">
        <v>30</v>
      </c>
      <c r="C36" s="158" t="s">
        <v>84</v>
      </c>
      <c r="D36" s="159"/>
      <c r="E36" s="21"/>
      <c r="F36" s="21"/>
      <c r="G36" s="21"/>
      <c r="H36" s="21">
        <v>19.170000000000002</v>
      </c>
      <c r="I36" s="41">
        <v>20.55</v>
      </c>
      <c r="J36" s="12"/>
      <c r="K36" s="21"/>
      <c r="L36" s="21"/>
      <c r="M36" s="21"/>
      <c r="N36" s="41">
        <v>21.41</v>
      </c>
      <c r="O36" s="21">
        <v>20.77</v>
      </c>
      <c r="P36" s="12">
        <f>K36-O36</f>
        <v>-20.77</v>
      </c>
      <c r="Q36" s="154">
        <f>I36</f>
        <v>20.55</v>
      </c>
      <c r="R36" s="155">
        <v>0</v>
      </c>
      <c r="S36" s="14">
        <v>1</v>
      </c>
    </row>
    <row r="37" spans="2:19" ht="15.75">
      <c r="B37" s="144">
        <v>3</v>
      </c>
      <c r="C37" s="158" t="s">
        <v>12</v>
      </c>
      <c r="D37" s="159" t="s">
        <v>4</v>
      </c>
      <c r="E37" s="21"/>
      <c r="F37" s="21"/>
      <c r="G37" s="21"/>
      <c r="H37" s="41">
        <v>34.9</v>
      </c>
      <c r="I37" s="21">
        <v>20.39</v>
      </c>
      <c r="J37" s="12"/>
      <c r="K37" s="21"/>
      <c r="L37" s="21"/>
      <c r="M37" s="21"/>
      <c r="N37" s="41">
        <v>20.98</v>
      </c>
      <c r="O37" s="21">
        <v>20.6</v>
      </c>
      <c r="P37" s="12">
        <f>K37-N37</f>
        <v>-20.98</v>
      </c>
      <c r="Q37" s="154">
        <f>N37</f>
        <v>20.98</v>
      </c>
      <c r="R37" s="155">
        <f t="shared" ref="R37:R43" si="4">Q37-$Q$36</f>
        <v>0.42999999999999972</v>
      </c>
      <c r="S37" s="13">
        <v>2</v>
      </c>
    </row>
    <row r="38" spans="2:19" ht="15.75">
      <c r="B38" s="145">
        <v>21</v>
      </c>
      <c r="C38" s="160" t="s">
        <v>14</v>
      </c>
      <c r="D38" s="161" t="s">
        <v>4</v>
      </c>
      <c r="E38" s="21"/>
      <c r="F38" s="38"/>
      <c r="G38" s="38"/>
      <c r="H38" s="38">
        <v>20.28</v>
      </c>
      <c r="I38" s="43">
        <v>21.97</v>
      </c>
      <c r="J38" s="12"/>
      <c r="K38" s="21"/>
      <c r="L38" s="38"/>
      <c r="M38" s="38"/>
      <c r="N38" s="38" t="s">
        <v>10</v>
      </c>
      <c r="O38" s="38" t="s">
        <v>10</v>
      </c>
      <c r="P38" s="12"/>
      <c r="Q38" s="166">
        <f>I38</f>
        <v>21.97</v>
      </c>
      <c r="R38" s="155">
        <f t="shared" si="4"/>
        <v>1.4199999999999982</v>
      </c>
      <c r="S38" s="162">
        <v>3</v>
      </c>
    </row>
    <row r="39" spans="2:19" ht="15.75">
      <c r="B39" s="145">
        <v>16</v>
      </c>
      <c r="C39" s="160" t="s">
        <v>20</v>
      </c>
      <c r="D39" s="161"/>
      <c r="E39" s="38"/>
      <c r="F39" s="38"/>
      <c r="G39" s="38"/>
      <c r="H39" s="38">
        <v>37.56</v>
      </c>
      <c r="I39" s="43">
        <v>38.270000000000003</v>
      </c>
      <c r="J39" s="62"/>
      <c r="K39" s="38"/>
      <c r="L39" s="38"/>
      <c r="M39" s="38"/>
      <c r="N39" s="38">
        <v>22.07</v>
      </c>
      <c r="O39" s="43">
        <v>23.78</v>
      </c>
      <c r="P39" s="62"/>
      <c r="Q39" s="166">
        <f>O39</f>
        <v>23.78</v>
      </c>
      <c r="R39" s="155">
        <f t="shared" si="4"/>
        <v>3.2300000000000004</v>
      </c>
      <c r="S39" s="162">
        <v>4</v>
      </c>
    </row>
    <row r="40" spans="2:19" ht="15.75">
      <c r="B40" s="145">
        <v>15</v>
      </c>
      <c r="C40" s="160" t="s">
        <v>61</v>
      </c>
      <c r="D40" s="161"/>
      <c r="E40" s="38"/>
      <c r="F40" s="38"/>
      <c r="G40" s="38"/>
      <c r="H40" s="43">
        <v>27.17</v>
      </c>
      <c r="I40" s="38">
        <v>26.65</v>
      </c>
      <c r="J40" s="62"/>
      <c r="K40" s="38"/>
      <c r="L40" s="38"/>
      <c r="M40" s="38"/>
      <c r="N40" s="38">
        <v>24.58</v>
      </c>
      <c r="O40" s="43">
        <v>24.97</v>
      </c>
      <c r="P40" s="62"/>
      <c r="Q40" s="166">
        <f>O40</f>
        <v>24.97</v>
      </c>
      <c r="R40" s="155">
        <f t="shared" si="4"/>
        <v>4.4199999999999982</v>
      </c>
      <c r="S40" s="162">
        <v>5</v>
      </c>
    </row>
    <row r="41" spans="2:19" ht="15.75">
      <c r="B41" s="145">
        <v>7</v>
      </c>
      <c r="C41" s="160" t="s">
        <v>55</v>
      </c>
      <c r="D41" s="161" t="s">
        <v>4</v>
      </c>
      <c r="E41" s="38"/>
      <c r="F41" s="38"/>
      <c r="G41" s="38"/>
      <c r="H41" s="38" t="s">
        <v>10</v>
      </c>
      <c r="I41" s="38" t="s">
        <v>10</v>
      </c>
      <c r="J41" s="62"/>
      <c r="K41" s="38"/>
      <c r="L41" s="38"/>
      <c r="M41" s="38"/>
      <c r="N41" s="43">
        <v>26.64</v>
      </c>
      <c r="O41" s="38">
        <v>26.53</v>
      </c>
      <c r="P41" s="62">
        <f>K41-O41</f>
        <v>-26.53</v>
      </c>
      <c r="Q41" s="166">
        <f>N41</f>
        <v>26.64</v>
      </c>
      <c r="R41" s="155">
        <f t="shared" si="4"/>
        <v>6.09</v>
      </c>
      <c r="S41" s="162">
        <v>6</v>
      </c>
    </row>
    <row r="42" spans="2:19" ht="15.75">
      <c r="B42" s="145">
        <v>2</v>
      </c>
      <c r="C42" s="160" t="s">
        <v>18</v>
      </c>
      <c r="D42" s="161" t="s">
        <v>4</v>
      </c>
      <c r="E42" s="38"/>
      <c r="F42" s="38"/>
      <c r="G42" s="38"/>
      <c r="H42" s="43">
        <v>28.31</v>
      </c>
      <c r="I42" s="38">
        <v>27.73</v>
      </c>
      <c r="J42" s="62"/>
      <c r="K42" s="38"/>
      <c r="L42" s="38"/>
      <c r="M42" s="38"/>
      <c r="N42" s="173">
        <v>18.73</v>
      </c>
      <c r="O42" s="43">
        <v>36.01</v>
      </c>
      <c r="P42" s="62">
        <f>K42-O42</f>
        <v>-36.01</v>
      </c>
      <c r="Q42" s="166">
        <f>H42</f>
        <v>28.31</v>
      </c>
      <c r="R42" s="155">
        <f t="shared" si="4"/>
        <v>7.759999999999998</v>
      </c>
      <c r="S42" s="162">
        <v>7</v>
      </c>
    </row>
    <row r="43" spans="2:19" ht="16.5" thickBot="1">
      <c r="B43" s="146">
        <v>27</v>
      </c>
      <c r="C43" s="163" t="s">
        <v>83</v>
      </c>
      <c r="D43" s="164"/>
      <c r="E43" s="23"/>
      <c r="F43" s="23"/>
      <c r="G43" s="23"/>
      <c r="H43" s="23" t="s">
        <v>10</v>
      </c>
      <c r="I43" s="23" t="s">
        <v>10</v>
      </c>
      <c r="J43" s="16"/>
      <c r="K43" s="23"/>
      <c r="L43" s="23"/>
      <c r="M43" s="23"/>
      <c r="N43" s="44">
        <v>32.1</v>
      </c>
      <c r="O43" s="23">
        <v>30.88</v>
      </c>
      <c r="P43" s="16"/>
      <c r="Q43" s="156">
        <f>N43</f>
        <v>32.1</v>
      </c>
      <c r="R43" s="157">
        <f t="shared" si="4"/>
        <v>11.55</v>
      </c>
      <c r="S43" s="165">
        <v>8</v>
      </c>
    </row>
    <row r="44" spans="2:19" ht="15.75">
      <c r="C44" s="22"/>
    </row>
    <row r="46" spans="2:19">
      <c r="E46" s="25" t="s">
        <v>45</v>
      </c>
      <c r="J46" s="36">
        <f>SUM(J9:J24)</f>
        <v>0</v>
      </c>
    </row>
    <row r="47" spans="2:19">
      <c r="J47" s="36" t="e">
        <f>SUM(P9:P24)</f>
        <v>#VALUE!</v>
      </c>
    </row>
    <row r="48" spans="2:19">
      <c r="J48" s="36">
        <f>SUM(J29:J31)</f>
        <v>0</v>
      </c>
    </row>
    <row r="49" spans="10:10">
      <c r="J49" s="36">
        <f>SUM(P29:P31)</f>
        <v>-57.17</v>
      </c>
    </row>
    <row r="50" spans="10:10">
      <c r="J50" s="36">
        <f>SUM(J36:J43)</f>
        <v>0</v>
      </c>
    </row>
    <row r="51" spans="10:10">
      <c r="J51" s="36">
        <f>SUM(P36:P43)</f>
        <v>-104.28999999999999</v>
      </c>
    </row>
    <row r="52" spans="10:10">
      <c r="J52" s="36" t="e">
        <f>SUM(J46:J51)</f>
        <v>#VALUE!</v>
      </c>
    </row>
    <row r="53" spans="10:10">
      <c r="J53" s="25" t="e">
        <f>J52/42</f>
        <v>#VALUE!</v>
      </c>
    </row>
  </sheetData>
  <sortState ref="B36:Q43">
    <sortCondition ref="Q36:Q43"/>
  </sortState>
  <mergeCells count="46">
    <mergeCell ref="P33:P35"/>
    <mergeCell ref="Q33:Q35"/>
    <mergeCell ref="R33:R35"/>
    <mergeCell ref="S33:S35"/>
    <mergeCell ref="E34:G34"/>
    <mergeCell ref="H34:I34"/>
    <mergeCell ref="K34:M34"/>
    <mergeCell ref="N34:O34"/>
    <mergeCell ref="K33:O33"/>
    <mergeCell ref="B33:B35"/>
    <mergeCell ref="C33:C35"/>
    <mergeCell ref="D33:D35"/>
    <mergeCell ref="E33:I33"/>
    <mergeCell ref="J33:J35"/>
    <mergeCell ref="Q26:Q28"/>
    <mergeCell ref="R26:R28"/>
    <mergeCell ref="S26:S28"/>
    <mergeCell ref="H27:I27"/>
    <mergeCell ref="E27:G27"/>
    <mergeCell ref="J26:J28"/>
    <mergeCell ref="K27:M27"/>
    <mergeCell ref="N27:O27"/>
    <mergeCell ref="P26:P28"/>
    <mergeCell ref="K7:M7"/>
    <mergeCell ref="N7:O7"/>
    <mergeCell ref="B26:B28"/>
    <mergeCell ref="C26:C28"/>
    <mergeCell ref="D26:D28"/>
    <mergeCell ref="E26:I26"/>
    <mergeCell ref="K26:O26"/>
    <mergeCell ref="B2:S2"/>
    <mergeCell ref="K3:S3"/>
    <mergeCell ref="K4:S4"/>
    <mergeCell ref="U4:X4"/>
    <mergeCell ref="B6:B8"/>
    <mergeCell ref="C6:C8"/>
    <mergeCell ref="D6:D8"/>
    <mergeCell ref="E6:I6"/>
    <mergeCell ref="J6:J8"/>
    <mergeCell ref="K6:O6"/>
    <mergeCell ref="P6:P8"/>
    <mergeCell ref="Q6:Q8"/>
    <mergeCell ref="R6:R8"/>
    <mergeCell ref="S6:S8"/>
    <mergeCell ref="E7:G7"/>
    <mergeCell ref="H7:I7"/>
  </mergeCells>
  <pageMargins left="0.51181102362204722" right="0.5118110236220472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X50"/>
  <sheetViews>
    <sheetView showGridLines="0" tabSelected="1" zoomScale="85" zoomScaleNormal="85" workbookViewId="0">
      <selection activeCell="AI35" sqref="AI35"/>
    </sheetView>
  </sheetViews>
  <sheetFormatPr defaultRowHeight="15"/>
  <cols>
    <col min="1" max="1" width="3" style="25" customWidth="1"/>
    <col min="2" max="2" width="6" style="25" customWidth="1"/>
    <col min="3" max="3" width="19.140625" style="25" customWidth="1"/>
    <col min="4" max="4" width="5.42578125" style="25" customWidth="1"/>
    <col min="5" max="7" width="8.85546875" style="25" hidden="1" customWidth="1"/>
    <col min="8" max="9" width="8.85546875" style="25" customWidth="1"/>
    <col min="10" max="13" width="8.85546875" style="25" hidden="1" customWidth="1"/>
    <col min="14" max="15" width="8.85546875" style="25" customWidth="1"/>
    <col min="16" max="16" width="8.85546875" style="25" hidden="1" customWidth="1"/>
    <col min="17" max="17" width="9.28515625" style="25" customWidth="1"/>
    <col min="18" max="19" width="7.7109375" style="25" customWidth="1"/>
    <col min="20" max="16384" width="9.140625" style="25"/>
  </cols>
  <sheetData>
    <row r="2" spans="2:24" ht="32.25">
      <c r="B2" s="270" t="s">
        <v>59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</row>
    <row r="3" spans="2:24" s="35" customFormat="1" ht="18.75">
      <c r="K3" s="271">
        <v>43310</v>
      </c>
      <c r="L3" s="271"/>
      <c r="M3" s="271"/>
      <c r="N3" s="271"/>
      <c r="O3" s="271"/>
      <c r="P3" s="272"/>
      <c r="Q3" s="272"/>
      <c r="R3" s="272"/>
      <c r="S3" s="272"/>
    </row>
    <row r="4" spans="2:24" s="35" customFormat="1" ht="18.75">
      <c r="K4" s="272" t="s">
        <v>0</v>
      </c>
      <c r="L4" s="272"/>
      <c r="M4" s="272"/>
      <c r="N4" s="272"/>
      <c r="O4" s="272"/>
      <c r="P4" s="272"/>
      <c r="Q4" s="272"/>
      <c r="R4" s="272"/>
      <c r="S4" s="272"/>
      <c r="U4" s="272"/>
      <c r="V4" s="272"/>
      <c r="W4" s="272"/>
      <c r="X4" s="272"/>
    </row>
    <row r="5" spans="2:24" ht="15.75" thickBot="1"/>
    <row r="6" spans="2:24" ht="15.75" customHeight="1">
      <c r="B6" s="341" t="s">
        <v>1</v>
      </c>
      <c r="C6" s="344" t="s">
        <v>2</v>
      </c>
      <c r="D6" s="347" t="s">
        <v>4</v>
      </c>
      <c r="E6" s="350" t="s">
        <v>52</v>
      </c>
      <c r="F6" s="339"/>
      <c r="G6" s="339"/>
      <c r="H6" s="339"/>
      <c r="I6" s="340"/>
      <c r="J6" s="327" t="s">
        <v>44</v>
      </c>
      <c r="K6" s="339" t="s">
        <v>56</v>
      </c>
      <c r="L6" s="339"/>
      <c r="M6" s="339"/>
      <c r="N6" s="339"/>
      <c r="O6" s="340"/>
      <c r="P6" s="315" t="s">
        <v>44</v>
      </c>
      <c r="Q6" s="330" t="s">
        <v>53</v>
      </c>
      <c r="R6" s="330" t="s">
        <v>23</v>
      </c>
      <c r="S6" s="333" t="s">
        <v>3</v>
      </c>
      <c r="V6" s="9"/>
    </row>
    <row r="7" spans="2:24" ht="15.75" customHeight="1">
      <c r="B7" s="342"/>
      <c r="C7" s="345"/>
      <c r="D7" s="348"/>
      <c r="E7" s="336" t="s">
        <v>51</v>
      </c>
      <c r="F7" s="337"/>
      <c r="G7" s="338"/>
      <c r="H7" s="336" t="s">
        <v>50</v>
      </c>
      <c r="I7" s="338"/>
      <c r="J7" s="328"/>
      <c r="K7" s="336" t="s">
        <v>51</v>
      </c>
      <c r="L7" s="337"/>
      <c r="M7" s="338"/>
      <c r="N7" s="336" t="s">
        <v>50</v>
      </c>
      <c r="O7" s="338"/>
      <c r="P7" s="316"/>
      <c r="Q7" s="331"/>
      <c r="R7" s="331"/>
      <c r="S7" s="334"/>
      <c r="V7" s="9"/>
    </row>
    <row r="8" spans="2:24" ht="33" customHeight="1">
      <c r="B8" s="343"/>
      <c r="C8" s="346"/>
      <c r="D8" s="349"/>
      <c r="E8" s="189" t="s">
        <v>22</v>
      </c>
      <c r="F8" s="189" t="s">
        <v>46</v>
      </c>
      <c r="G8" s="189" t="s">
        <v>47</v>
      </c>
      <c r="H8" s="189" t="s">
        <v>48</v>
      </c>
      <c r="I8" s="190" t="s">
        <v>49</v>
      </c>
      <c r="J8" s="329"/>
      <c r="K8" s="189" t="s">
        <v>22</v>
      </c>
      <c r="L8" s="189" t="s">
        <v>46</v>
      </c>
      <c r="M8" s="189" t="s">
        <v>47</v>
      </c>
      <c r="N8" s="189" t="s">
        <v>48</v>
      </c>
      <c r="O8" s="190" t="s">
        <v>49</v>
      </c>
      <c r="P8" s="317"/>
      <c r="Q8" s="332"/>
      <c r="R8" s="332"/>
      <c r="S8" s="335"/>
      <c r="V8" s="9"/>
    </row>
    <row r="9" spans="2:24" ht="15.75">
      <c r="B9" s="179">
        <v>13</v>
      </c>
      <c r="C9" s="1" t="s">
        <v>86</v>
      </c>
      <c r="D9" s="18"/>
      <c r="E9" s="5"/>
      <c r="F9" s="12"/>
      <c r="G9" s="12"/>
      <c r="H9" s="49">
        <v>14.55</v>
      </c>
      <c r="I9" s="12">
        <v>14.45</v>
      </c>
      <c r="J9" s="12"/>
      <c r="K9" s="5"/>
      <c r="L9" s="12"/>
      <c r="M9" s="12"/>
      <c r="N9" s="49">
        <v>15.11</v>
      </c>
      <c r="O9" s="12">
        <v>14.68</v>
      </c>
      <c r="P9" s="12"/>
      <c r="Q9" s="182">
        <f>H9</f>
        <v>14.55</v>
      </c>
      <c r="R9" s="183">
        <f t="shared" ref="R9:R19" si="0">Q9-$Q$9</f>
        <v>0</v>
      </c>
      <c r="S9" s="13">
        <v>1</v>
      </c>
      <c r="V9" s="7"/>
    </row>
    <row r="10" spans="2:24" ht="15.75">
      <c r="B10" s="179">
        <v>9</v>
      </c>
      <c r="C10" s="1" t="s">
        <v>18</v>
      </c>
      <c r="D10" s="18" t="s">
        <v>4</v>
      </c>
      <c r="E10" s="5"/>
      <c r="F10" s="21"/>
      <c r="G10" s="21"/>
      <c r="H10" s="149">
        <v>14.05</v>
      </c>
      <c r="I10" s="41">
        <v>15.19</v>
      </c>
      <c r="J10" s="12"/>
      <c r="K10" s="5"/>
      <c r="L10" s="21"/>
      <c r="M10" s="21"/>
      <c r="N10" s="21">
        <v>20.76</v>
      </c>
      <c r="O10" s="41">
        <v>20.83</v>
      </c>
      <c r="P10" s="12"/>
      <c r="Q10" s="182">
        <f>I10</f>
        <v>15.19</v>
      </c>
      <c r="R10" s="183">
        <f t="shared" si="0"/>
        <v>0.63999999999999879</v>
      </c>
      <c r="S10" s="14">
        <v>2</v>
      </c>
      <c r="V10" s="7"/>
    </row>
    <row r="11" spans="2:24" ht="15.75">
      <c r="B11" s="179">
        <v>1</v>
      </c>
      <c r="C11" s="1" t="s">
        <v>85</v>
      </c>
      <c r="D11" s="18" t="s">
        <v>4</v>
      </c>
      <c r="E11" s="5"/>
      <c r="F11" s="62"/>
      <c r="G11" s="62"/>
      <c r="H11" s="61">
        <v>15.37</v>
      </c>
      <c r="I11" s="62">
        <v>14.92</v>
      </c>
      <c r="J11" s="12"/>
      <c r="K11" s="5"/>
      <c r="L11" s="62"/>
      <c r="M11" s="62"/>
      <c r="N11" s="62" t="s">
        <v>10</v>
      </c>
      <c r="O11" s="62" t="s">
        <v>10</v>
      </c>
      <c r="P11" s="12"/>
      <c r="Q11" s="182">
        <f>H11</f>
        <v>15.37</v>
      </c>
      <c r="R11" s="183">
        <f t="shared" si="0"/>
        <v>0.81999999999999851</v>
      </c>
      <c r="S11" s="13">
        <v>3</v>
      </c>
      <c r="V11" s="7"/>
    </row>
    <row r="12" spans="2:24" ht="15.75">
      <c r="B12" s="179">
        <v>5</v>
      </c>
      <c r="C12" s="1" t="s">
        <v>7</v>
      </c>
      <c r="D12" s="18" t="s">
        <v>4</v>
      </c>
      <c r="E12" s="5"/>
      <c r="F12" s="12"/>
      <c r="G12" s="12"/>
      <c r="H12" s="12" t="s">
        <v>10</v>
      </c>
      <c r="I12" s="12" t="s">
        <v>10</v>
      </c>
      <c r="J12" s="12"/>
      <c r="K12" s="5"/>
      <c r="L12" s="12"/>
      <c r="M12" s="12"/>
      <c r="N12" s="49">
        <v>15.72</v>
      </c>
      <c r="O12" s="12">
        <v>15.43</v>
      </c>
      <c r="P12" s="12"/>
      <c r="Q12" s="182">
        <f>N12</f>
        <v>15.72</v>
      </c>
      <c r="R12" s="183">
        <f t="shared" si="0"/>
        <v>1.17</v>
      </c>
      <c r="S12" s="13">
        <v>4</v>
      </c>
      <c r="V12" s="7"/>
    </row>
    <row r="13" spans="2:24" ht="15.75">
      <c r="B13" s="179">
        <v>18</v>
      </c>
      <c r="C13" s="1" t="s">
        <v>87</v>
      </c>
      <c r="D13" s="18"/>
      <c r="E13" s="5"/>
      <c r="F13" s="5"/>
      <c r="G13" s="5"/>
      <c r="H13" s="21" t="s">
        <v>10</v>
      </c>
      <c r="I13" s="5" t="s">
        <v>10</v>
      </c>
      <c r="J13" s="12"/>
      <c r="K13" s="5"/>
      <c r="L13" s="5"/>
      <c r="M13" s="5"/>
      <c r="N13" s="5">
        <v>15.67</v>
      </c>
      <c r="O13" s="42">
        <v>16.04</v>
      </c>
      <c r="P13" s="12"/>
      <c r="Q13" s="182">
        <f>O13</f>
        <v>16.04</v>
      </c>
      <c r="R13" s="183">
        <f t="shared" si="0"/>
        <v>1.4899999999999984</v>
      </c>
      <c r="S13" s="14">
        <v>5</v>
      </c>
      <c r="V13" s="8"/>
    </row>
    <row r="14" spans="2:24" ht="15.75">
      <c r="B14" s="179">
        <v>11</v>
      </c>
      <c r="C14" s="1" t="s">
        <v>21</v>
      </c>
      <c r="D14" s="18" t="s">
        <v>4</v>
      </c>
      <c r="E14" s="5"/>
      <c r="F14" s="12"/>
      <c r="G14" s="12"/>
      <c r="H14" s="12">
        <v>16.47</v>
      </c>
      <c r="I14" s="49">
        <v>16.579999999999998</v>
      </c>
      <c r="J14" s="12"/>
      <c r="K14" s="5"/>
      <c r="L14" s="12"/>
      <c r="M14" s="12"/>
      <c r="N14" s="49">
        <v>18.82</v>
      </c>
      <c r="O14" s="12">
        <v>17.28</v>
      </c>
      <c r="P14" s="12"/>
      <c r="Q14" s="182">
        <f>I14</f>
        <v>16.579999999999998</v>
      </c>
      <c r="R14" s="183">
        <f t="shared" si="0"/>
        <v>2.0299999999999976</v>
      </c>
      <c r="S14" s="14">
        <v>6</v>
      </c>
      <c r="V14" s="8"/>
    </row>
    <row r="15" spans="2:24" ht="15.75">
      <c r="B15" s="179">
        <v>22</v>
      </c>
      <c r="C15" s="1" t="s">
        <v>89</v>
      </c>
      <c r="D15" s="18"/>
      <c r="E15" s="5"/>
      <c r="F15" s="5"/>
      <c r="G15" s="5"/>
      <c r="H15" s="21">
        <v>16.71</v>
      </c>
      <c r="I15" s="42">
        <v>16.78</v>
      </c>
      <c r="J15" s="12"/>
      <c r="K15" s="5"/>
      <c r="L15" s="39"/>
      <c r="M15" s="39"/>
      <c r="N15" s="39">
        <v>20.02</v>
      </c>
      <c r="O15" s="42">
        <v>20.100000000000001</v>
      </c>
      <c r="P15" s="12"/>
      <c r="Q15" s="182">
        <f>I15</f>
        <v>16.78</v>
      </c>
      <c r="R15" s="183">
        <f t="shared" si="0"/>
        <v>2.2300000000000004</v>
      </c>
      <c r="S15" s="13">
        <v>7</v>
      </c>
      <c r="V15" s="8"/>
    </row>
    <row r="16" spans="2:24" ht="15.75">
      <c r="B16" s="179">
        <v>7</v>
      </c>
      <c r="C16" s="1" t="s">
        <v>76</v>
      </c>
      <c r="D16" s="18" t="s">
        <v>4</v>
      </c>
      <c r="E16" s="5"/>
      <c r="F16" s="12"/>
      <c r="G16" s="12"/>
      <c r="H16" s="12">
        <v>17.55</v>
      </c>
      <c r="I16" s="49">
        <v>17.600000000000001</v>
      </c>
      <c r="J16" s="12"/>
      <c r="K16" s="5"/>
      <c r="L16" s="62"/>
      <c r="M16" s="62"/>
      <c r="N16" s="62" t="s">
        <v>10</v>
      </c>
      <c r="O16" s="12" t="s">
        <v>10</v>
      </c>
      <c r="P16" s="12"/>
      <c r="Q16" s="182">
        <f>I16</f>
        <v>17.600000000000001</v>
      </c>
      <c r="R16" s="183">
        <f t="shared" si="0"/>
        <v>3.0500000000000007</v>
      </c>
      <c r="S16" s="13">
        <v>8</v>
      </c>
      <c r="V16" s="8"/>
    </row>
    <row r="17" spans="2:22" ht="15.75">
      <c r="B17" s="179">
        <v>23</v>
      </c>
      <c r="C17" s="1" t="s">
        <v>77</v>
      </c>
      <c r="D17" s="18"/>
      <c r="E17" s="5"/>
      <c r="F17" s="12"/>
      <c r="G17" s="12"/>
      <c r="H17" s="12" t="s">
        <v>10</v>
      </c>
      <c r="I17" s="12" t="s">
        <v>10</v>
      </c>
      <c r="J17" s="12"/>
      <c r="K17" s="5"/>
      <c r="L17" s="12"/>
      <c r="M17" s="12"/>
      <c r="N17" s="12">
        <v>16.989999999999998</v>
      </c>
      <c r="O17" s="49">
        <v>17.64</v>
      </c>
      <c r="P17" s="12"/>
      <c r="Q17" s="182">
        <f>O17</f>
        <v>17.64</v>
      </c>
      <c r="R17" s="183">
        <f t="shared" si="0"/>
        <v>3.09</v>
      </c>
      <c r="S17" s="13">
        <v>9</v>
      </c>
      <c r="V17" s="8"/>
    </row>
    <row r="18" spans="2:22" ht="15.75">
      <c r="B18" s="179">
        <v>21</v>
      </c>
      <c r="C18" s="1" t="s">
        <v>20</v>
      </c>
      <c r="D18" s="18"/>
      <c r="E18" s="5"/>
      <c r="F18" s="39"/>
      <c r="G18" s="39"/>
      <c r="H18" s="43">
        <v>17.670000000000002</v>
      </c>
      <c r="I18" s="39">
        <v>17.53</v>
      </c>
      <c r="J18" s="12"/>
      <c r="K18" s="5"/>
      <c r="L18" s="39"/>
      <c r="M18" s="39"/>
      <c r="N18" s="45">
        <v>19</v>
      </c>
      <c r="O18" s="39">
        <v>18.61</v>
      </c>
      <c r="P18" s="12"/>
      <c r="Q18" s="182">
        <f>H18</f>
        <v>17.670000000000002</v>
      </c>
      <c r="R18" s="183">
        <f t="shared" si="0"/>
        <v>3.120000000000001</v>
      </c>
      <c r="S18" s="13">
        <v>10</v>
      </c>
      <c r="V18" s="8"/>
    </row>
    <row r="19" spans="2:22" ht="15.75">
      <c r="B19" s="179">
        <v>16</v>
      </c>
      <c r="C19" s="1" t="s">
        <v>55</v>
      </c>
      <c r="D19" s="18" t="s">
        <v>4</v>
      </c>
      <c r="E19" s="5"/>
      <c r="F19" s="21"/>
      <c r="G19" s="21"/>
      <c r="H19" s="41">
        <v>18.13</v>
      </c>
      <c r="I19" s="21">
        <v>16.739999999999998</v>
      </c>
      <c r="J19" s="12"/>
      <c r="K19" s="5"/>
      <c r="L19" s="38"/>
      <c r="M19" s="38"/>
      <c r="N19" s="38" t="s">
        <v>10</v>
      </c>
      <c r="O19" s="21" t="s">
        <v>10</v>
      </c>
      <c r="P19" s="12"/>
      <c r="Q19" s="182">
        <f>H19</f>
        <v>18.13</v>
      </c>
      <c r="R19" s="183">
        <f t="shared" si="0"/>
        <v>3.5799999999999983</v>
      </c>
      <c r="S19" s="14">
        <v>11</v>
      </c>
      <c r="V19" s="8"/>
    </row>
    <row r="20" spans="2:22" ht="15.75">
      <c r="B20" s="180">
        <v>20</v>
      </c>
      <c r="C20" s="63" t="s">
        <v>88</v>
      </c>
      <c r="D20" s="19"/>
      <c r="E20" s="39"/>
      <c r="F20" s="39"/>
      <c r="G20" s="39"/>
      <c r="H20" s="43">
        <v>20.78</v>
      </c>
      <c r="I20" s="39">
        <v>18.71</v>
      </c>
      <c r="J20" s="62"/>
      <c r="K20" s="39"/>
      <c r="L20" s="39"/>
      <c r="M20" s="39"/>
      <c r="N20" s="39">
        <v>17.809999999999999</v>
      </c>
      <c r="O20" s="45">
        <v>19.010000000000002</v>
      </c>
      <c r="P20" s="62"/>
      <c r="Q20" s="182">
        <f>O20</f>
        <v>19.010000000000002</v>
      </c>
      <c r="R20" s="183">
        <f t="shared" ref="R20:R22" si="1">Q20-$Q$9</f>
        <v>4.4600000000000009</v>
      </c>
      <c r="S20" s="15">
        <v>12</v>
      </c>
      <c r="V20" s="8"/>
    </row>
    <row r="21" spans="2:22" ht="15.75">
      <c r="B21" s="180">
        <v>14</v>
      </c>
      <c r="C21" s="63" t="s">
        <v>60</v>
      </c>
      <c r="D21" s="19"/>
      <c r="E21" s="39"/>
      <c r="F21" s="62"/>
      <c r="G21" s="62"/>
      <c r="H21" s="62">
        <v>18.61</v>
      </c>
      <c r="I21" s="61">
        <v>19.28</v>
      </c>
      <c r="J21" s="62"/>
      <c r="K21" s="39"/>
      <c r="L21" s="62"/>
      <c r="M21" s="62"/>
      <c r="N21" s="62" t="s">
        <v>10</v>
      </c>
      <c r="O21" s="62" t="s">
        <v>10</v>
      </c>
      <c r="P21" s="62"/>
      <c r="Q21" s="182">
        <f>I21</f>
        <v>19.28</v>
      </c>
      <c r="R21" s="183">
        <f t="shared" si="1"/>
        <v>4.7300000000000004</v>
      </c>
      <c r="S21" s="15">
        <v>13</v>
      </c>
      <c r="V21" s="8"/>
    </row>
    <row r="22" spans="2:22" ht="15.75">
      <c r="B22" s="180">
        <v>6</v>
      </c>
      <c r="C22" s="63" t="s">
        <v>14</v>
      </c>
      <c r="D22" s="19" t="s">
        <v>4</v>
      </c>
      <c r="E22" s="39"/>
      <c r="F22" s="62"/>
      <c r="G22" s="62"/>
      <c r="H22" s="62" t="s">
        <v>10</v>
      </c>
      <c r="I22" s="62" t="s">
        <v>10</v>
      </c>
      <c r="J22" s="62"/>
      <c r="K22" s="39"/>
      <c r="L22" s="62"/>
      <c r="M22" s="62"/>
      <c r="N22" s="62">
        <v>20.28</v>
      </c>
      <c r="O22" s="61">
        <v>20.36</v>
      </c>
      <c r="P22" s="62"/>
      <c r="Q22" s="182">
        <f>O22</f>
        <v>20.36</v>
      </c>
      <c r="R22" s="183">
        <f t="shared" si="1"/>
        <v>5.8099999999999987</v>
      </c>
      <c r="S22" s="15">
        <v>14</v>
      </c>
      <c r="V22" s="8"/>
    </row>
    <row r="23" spans="2:22" ht="16.5" thickBot="1">
      <c r="B23" s="181">
        <v>15</v>
      </c>
      <c r="C23" s="2" t="s">
        <v>65</v>
      </c>
      <c r="D23" s="20"/>
      <c r="E23" s="6"/>
      <c r="F23" s="23"/>
      <c r="G23" s="23"/>
      <c r="H23" s="23" t="s">
        <v>10</v>
      </c>
      <c r="I23" s="23" t="s">
        <v>10</v>
      </c>
      <c r="J23" s="16"/>
      <c r="K23" s="6"/>
      <c r="L23" s="23"/>
      <c r="M23" s="23"/>
      <c r="N23" s="23" t="s">
        <v>10</v>
      </c>
      <c r="O23" s="23" t="s">
        <v>10</v>
      </c>
      <c r="P23" s="16"/>
      <c r="Q23" s="184" t="str">
        <f>N23</f>
        <v>NP</v>
      </c>
      <c r="R23" s="188" t="s">
        <v>66</v>
      </c>
      <c r="S23" s="17">
        <v>15</v>
      </c>
      <c r="V23" s="8"/>
    </row>
    <row r="24" spans="2:22" ht="15.75" thickBot="1">
      <c r="V24" s="9"/>
    </row>
    <row r="25" spans="2:22" ht="15.75" customHeight="1">
      <c r="B25" s="341" t="s">
        <v>1</v>
      </c>
      <c r="C25" s="344" t="s">
        <v>54</v>
      </c>
      <c r="D25" s="347" t="s">
        <v>4</v>
      </c>
      <c r="E25" s="350" t="s">
        <v>52</v>
      </c>
      <c r="F25" s="339"/>
      <c r="G25" s="339"/>
      <c r="H25" s="339"/>
      <c r="I25" s="340"/>
      <c r="J25" s="327" t="s">
        <v>44</v>
      </c>
      <c r="K25" s="339" t="s">
        <v>56</v>
      </c>
      <c r="L25" s="339"/>
      <c r="M25" s="339"/>
      <c r="N25" s="339"/>
      <c r="O25" s="340"/>
      <c r="P25" s="327" t="s">
        <v>44</v>
      </c>
      <c r="Q25" s="330" t="s">
        <v>53</v>
      </c>
      <c r="R25" s="330" t="s">
        <v>23</v>
      </c>
      <c r="S25" s="333" t="s">
        <v>3</v>
      </c>
      <c r="V25" s="9"/>
    </row>
    <row r="26" spans="2:22" ht="15.75" customHeight="1">
      <c r="B26" s="342"/>
      <c r="C26" s="345"/>
      <c r="D26" s="348"/>
      <c r="E26" s="336" t="s">
        <v>51</v>
      </c>
      <c r="F26" s="337"/>
      <c r="G26" s="338"/>
      <c r="H26" s="336" t="s">
        <v>50</v>
      </c>
      <c r="I26" s="338"/>
      <c r="J26" s="328"/>
      <c r="K26" s="336" t="s">
        <v>51</v>
      </c>
      <c r="L26" s="337"/>
      <c r="M26" s="338"/>
      <c r="N26" s="336" t="s">
        <v>50</v>
      </c>
      <c r="O26" s="338"/>
      <c r="P26" s="328"/>
      <c r="Q26" s="331"/>
      <c r="R26" s="331"/>
      <c r="S26" s="334"/>
      <c r="V26" s="9"/>
    </row>
    <row r="27" spans="2:22" ht="33" customHeight="1">
      <c r="B27" s="343"/>
      <c r="C27" s="346"/>
      <c r="D27" s="349"/>
      <c r="E27" s="189" t="s">
        <v>22</v>
      </c>
      <c r="F27" s="189" t="s">
        <v>46</v>
      </c>
      <c r="G27" s="189" t="s">
        <v>47</v>
      </c>
      <c r="H27" s="189" t="s">
        <v>48</v>
      </c>
      <c r="I27" s="190" t="s">
        <v>49</v>
      </c>
      <c r="J27" s="329"/>
      <c r="K27" s="189" t="s">
        <v>22</v>
      </c>
      <c r="L27" s="189" t="s">
        <v>46</v>
      </c>
      <c r="M27" s="189" t="s">
        <v>47</v>
      </c>
      <c r="N27" s="189" t="s">
        <v>48</v>
      </c>
      <c r="O27" s="190" t="s">
        <v>49</v>
      </c>
      <c r="P27" s="329"/>
      <c r="Q27" s="332"/>
      <c r="R27" s="332"/>
      <c r="S27" s="335"/>
      <c r="V27" s="9"/>
    </row>
    <row r="28" spans="2:22" ht="15.75">
      <c r="B28" s="191">
        <v>8</v>
      </c>
      <c r="C28" s="46" t="s">
        <v>12</v>
      </c>
      <c r="D28" s="3"/>
      <c r="E28" s="5"/>
      <c r="F28" s="5"/>
      <c r="G28" s="5"/>
      <c r="H28" s="21">
        <v>19.27</v>
      </c>
      <c r="I28" s="42">
        <v>19.489999999999998</v>
      </c>
      <c r="J28" s="12"/>
      <c r="K28" s="5"/>
      <c r="L28" s="5"/>
      <c r="M28" s="5"/>
      <c r="N28" s="42">
        <v>17.96</v>
      </c>
      <c r="O28" s="149">
        <v>17.850000000000001</v>
      </c>
      <c r="P28" s="12"/>
      <c r="Q28" s="182">
        <f>N28</f>
        <v>17.96</v>
      </c>
      <c r="R28" s="183">
        <v>0</v>
      </c>
      <c r="S28" s="11">
        <v>1</v>
      </c>
      <c r="V28" s="9"/>
    </row>
    <row r="29" spans="2:22" ht="15.75">
      <c r="B29" s="192">
        <v>25</v>
      </c>
      <c r="C29" s="47" t="s">
        <v>86</v>
      </c>
      <c r="D29" s="37"/>
      <c r="E29" s="5"/>
      <c r="F29" s="38"/>
      <c r="G29" s="38"/>
      <c r="H29" s="43">
        <v>18.25</v>
      </c>
      <c r="I29" s="38">
        <v>18.010000000000002</v>
      </c>
      <c r="J29" s="12"/>
      <c r="K29" s="5"/>
      <c r="L29" s="38"/>
      <c r="M29" s="38"/>
      <c r="N29" s="38">
        <v>17.88</v>
      </c>
      <c r="O29" s="43">
        <v>18.54</v>
      </c>
      <c r="P29" s="12"/>
      <c r="Q29" s="186">
        <f>H29</f>
        <v>18.25</v>
      </c>
      <c r="R29" s="187">
        <f>Q29-Q28</f>
        <v>0.28999999999999915</v>
      </c>
      <c r="S29" s="40">
        <v>2</v>
      </c>
      <c r="V29" s="9"/>
    </row>
    <row r="30" spans="2:22" ht="16.5" thickBot="1">
      <c r="B30" s="193">
        <v>12</v>
      </c>
      <c r="C30" s="48" t="s">
        <v>14</v>
      </c>
      <c r="D30" s="4"/>
      <c r="E30" s="6"/>
      <c r="F30" s="23"/>
      <c r="G30" s="23"/>
      <c r="H30" s="23">
        <v>20.52</v>
      </c>
      <c r="I30" s="44">
        <v>21.01</v>
      </c>
      <c r="J30" s="16"/>
      <c r="K30" s="6"/>
      <c r="L30" s="23"/>
      <c r="M30" s="23"/>
      <c r="N30" s="23">
        <v>19.54</v>
      </c>
      <c r="O30" s="44">
        <v>20.11</v>
      </c>
      <c r="P30" s="16"/>
      <c r="Q30" s="184">
        <f>O30</f>
        <v>20.11</v>
      </c>
      <c r="R30" s="185">
        <f>Q30-Q28</f>
        <v>2.1499999999999986</v>
      </c>
      <c r="S30" s="24">
        <v>3</v>
      </c>
    </row>
    <row r="31" spans="2:22" ht="15.75" thickBot="1"/>
    <row r="32" spans="2:22" ht="15.75">
      <c r="B32" s="341" t="s">
        <v>1</v>
      </c>
      <c r="C32" s="344" t="s">
        <v>19</v>
      </c>
      <c r="D32" s="347" t="s">
        <v>4</v>
      </c>
      <c r="E32" s="350" t="s">
        <v>52</v>
      </c>
      <c r="F32" s="339"/>
      <c r="G32" s="339"/>
      <c r="H32" s="339"/>
      <c r="I32" s="340"/>
      <c r="J32" s="327" t="s">
        <v>44</v>
      </c>
      <c r="K32" s="339" t="s">
        <v>56</v>
      </c>
      <c r="L32" s="339"/>
      <c r="M32" s="339"/>
      <c r="N32" s="339"/>
      <c r="O32" s="340"/>
      <c r="P32" s="327" t="s">
        <v>44</v>
      </c>
      <c r="Q32" s="330" t="s">
        <v>53</v>
      </c>
      <c r="R32" s="330" t="s">
        <v>23</v>
      </c>
      <c r="S32" s="333" t="s">
        <v>3</v>
      </c>
    </row>
    <row r="33" spans="2:19" ht="15.75">
      <c r="B33" s="342"/>
      <c r="C33" s="345"/>
      <c r="D33" s="348"/>
      <c r="E33" s="336" t="s">
        <v>51</v>
      </c>
      <c r="F33" s="337"/>
      <c r="G33" s="338"/>
      <c r="H33" s="336" t="s">
        <v>50</v>
      </c>
      <c r="I33" s="338"/>
      <c r="J33" s="328"/>
      <c r="K33" s="336" t="s">
        <v>51</v>
      </c>
      <c r="L33" s="337"/>
      <c r="M33" s="338"/>
      <c r="N33" s="336" t="s">
        <v>50</v>
      </c>
      <c r="O33" s="338"/>
      <c r="P33" s="328"/>
      <c r="Q33" s="331"/>
      <c r="R33" s="331"/>
      <c r="S33" s="334"/>
    </row>
    <row r="34" spans="2:19">
      <c r="B34" s="343"/>
      <c r="C34" s="346"/>
      <c r="D34" s="349"/>
      <c r="E34" s="189" t="s">
        <v>22</v>
      </c>
      <c r="F34" s="189" t="s">
        <v>46</v>
      </c>
      <c r="G34" s="189" t="s">
        <v>47</v>
      </c>
      <c r="H34" s="189" t="s">
        <v>48</v>
      </c>
      <c r="I34" s="190" t="s">
        <v>49</v>
      </c>
      <c r="J34" s="329"/>
      <c r="K34" s="189" t="s">
        <v>22</v>
      </c>
      <c r="L34" s="189" t="s">
        <v>46</v>
      </c>
      <c r="M34" s="189" t="s">
        <v>47</v>
      </c>
      <c r="N34" s="189" t="s">
        <v>48</v>
      </c>
      <c r="O34" s="190" t="s">
        <v>49</v>
      </c>
      <c r="P34" s="329"/>
      <c r="Q34" s="332"/>
      <c r="R34" s="332"/>
      <c r="S34" s="335"/>
    </row>
    <row r="35" spans="2:19" ht="15.75">
      <c r="B35" s="191">
        <v>17</v>
      </c>
      <c r="C35" s="46" t="s">
        <v>86</v>
      </c>
      <c r="D35" s="3"/>
      <c r="E35" s="5"/>
      <c r="F35" s="21"/>
      <c r="G35" s="21"/>
      <c r="H35" s="21">
        <v>17.48</v>
      </c>
      <c r="I35" s="41">
        <v>17.579999999999998</v>
      </c>
      <c r="J35" s="12"/>
      <c r="K35" s="5"/>
      <c r="L35" s="21"/>
      <c r="M35" s="21"/>
      <c r="N35" s="149">
        <v>17.34</v>
      </c>
      <c r="O35" s="41">
        <v>17.829999999999998</v>
      </c>
      <c r="P35" s="12"/>
      <c r="Q35" s="182">
        <f>I35</f>
        <v>17.579999999999998</v>
      </c>
      <c r="R35" s="183">
        <v>0</v>
      </c>
      <c r="S35" s="11">
        <v>1</v>
      </c>
    </row>
    <row r="36" spans="2:19" ht="15.75">
      <c r="B36" s="191">
        <v>3</v>
      </c>
      <c r="C36" s="46" t="s">
        <v>18</v>
      </c>
      <c r="D36" s="3" t="s">
        <v>4</v>
      </c>
      <c r="E36" s="5"/>
      <c r="F36" s="21"/>
      <c r="G36" s="21"/>
      <c r="H36" s="21">
        <v>17.41</v>
      </c>
      <c r="I36" s="41">
        <v>18.2</v>
      </c>
      <c r="J36" s="12"/>
      <c r="K36" s="5"/>
      <c r="L36" s="21"/>
      <c r="M36" s="21"/>
      <c r="N36" s="21" t="s">
        <v>10</v>
      </c>
      <c r="O36" s="41" t="s">
        <v>10</v>
      </c>
      <c r="P36" s="12"/>
      <c r="Q36" s="182">
        <f>I36</f>
        <v>18.2</v>
      </c>
      <c r="R36" s="183">
        <f t="shared" ref="R36:R41" si="2">Q36-$Q$35</f>
        <v>0.62000000000000099</v>
      </c>
      <c r="S36" s="10">
        <v>2</v>
      </c>
    </row>
    <row r="37" spans="2:19" ht="15.75">
      <c r="B37" s="192">
        <v>2</v>
      </c>
      <c r="C37" s="47" t="s">
        <v>14</v>
      </c>
      <c r="D37" s="37" t="s">
        <v>4</v>
      </c>
      <c r="E37" s="39"/>
      <c r="F37" s="38"/>
      <c r="G37" s="38"/>
      <c r="H37" s="38" t="s">
        <v>10</v>
      </c>
      <c r="I37" s="38" t="s">
        <v>10</v>
      </c>
      <c r="J37" s="62"/>
      <c r="K37" s="39"/>
      <c r="L37" s="38"/>
      <c r="M37" s="38"/>
      <c r="N37" s="43">
        <v>18.88</v>
      </c>
      <c r="O37" s="38">
        <v>18.78</v>
      </c>
      <c r="P37" s="62"/>
      <c r="Q37" s="186">
        <f>N37</f>
        <v>18.88</v>
      </c>
      <c r="R37" s="183">
        <f t="shared" si="2"/>
        <v>1.3000000000000007</v>
      </c>
      <c r="S37" s="40">
        <v>3</v>
      </c>
    </row>
    <row r="38" spans="2:19" ht="15.75">
      <c r="B38" s="192">
        <v>4</v>
      </c>
      <c r="C38" s="47" t="s">
        <v>85</v>
      </c>
      <c r="D38" s="37" t="s">
        <v>4</v>
      </c>
      <c r="E38" s="39"/>
      <c r="F38" s="38"/>
      <c r="G38" s="38"/>
      <c r="H38" s="38">
        <v>19.18</v>
      </c>
      <c r="I38" s="43">
        <v>19.670000000000002</v>
      </c>
      <c r="J38" s="62"/>
      <c r="K38" s="39"/>
      <c r="L38" s="38"/>
      <c r="M38" s="38"/>
      <c r="N38" s="38">
        <v>19.600000000000001</v>
      </c>
      <c r="O38" s="43">
        <v>20.420000000000002</v>
      </c>
      <c r="P38" s="62"/>
      <c r="Q38" s="186">
        <f>I38</f>
        <v>19.670000000000002</v>
      </c>
      <c r="R38" s="183">
        <f t="shared" si="2"/>
        <v>2.0900000000000034</v>
      </c>
      <c r="S38" s="40">
        <v>4</v>
      </c>
    </row>
    <row r="39" spans="2:19" ht="15.75">
      <c r="B39" s="192">
        <v>19</v>
      </c>
      <c r="C39" s="47" t="s">
        <v>67</v>
      </c>
      <c r="D39" s="37"/>
      <c r="E39" s="39"/>
      <c r="F39" s="38"/>
      <c r="G39" s="38"/>
      <c r="H39" s="38" t="s">
        <v>10</v>
      </c>
      <c r="I39" s="38" t="s">
        <v>10</v>
      </c>
      <c r="J39" s="62"/>
      <c r="K39" s="39"/>
      <c r="L39" s="38"/>
      <c r="M39" s="38"/>
      <c r="N39" s="43">
        <v>20.239999999999998</v>
      </c>
      <c r="O39" s="38">
        <v>19.64</v>
      </c>
      <c r="P39" s="62"/>
      <c r="Q39" s="186">
        <f>N39</f>
        <v>20.239999999999998</v>
      </c>
      <c r="R39" s="183">
        <f t="shared" si="2"/>
        <v>2.66</v>
      </c>
      <c r="S39" s="40">
        <v>5</v>
      </c>
    </row>
    <row r="40" spans="2:19" ht="15.75">
      <c r="B40" s="192">
        <v>24</v>
      </c>
      <c r="C40" s="47" t="s">
        <v>89</v>
      </c>
      <c r="D40" s="37"/>
      <c r="E40" s="39"/>
      <c r="F40" s="38"/>
      <c r="G40" s="38"/>
      <c r="H40" s="43">
        <v>22.33</v>
      </c>
      <c r="I40" s="38">
        <v>21.18</v>
      </c>
      <c r="J40" s="62"/>
      <c r="K40" s="39"/>
      <c r="L40" s="38"/>
      <c r="M40" s="38"/>
      <c r="N40" s="38" t="s">
        <v>10</v>
      </c>
      <c r="O40" s="38" t="s">
        <v>10</v>
      </c>
      <c r="P40" s="62"/>
      <c r="Q40" s="186">
        <f>H40</f>
        <v>22.33</v>
      </c>
      <c r="R40" s="183">
        <f t="shared" si="2"/>
        <v>4.75</v>
      </c>
      <c r="S40" s="40">
        <v>6</v>
      </c>
    </row>
    <row r="41" spans="2:19" ht="16.5" thickBot="1">
      <c r="B41" s="193">
        <v>10</v>
      </c>
      <c r="C41" s="48" t="s">
        <v>55</v>
      </c>
      <c r="D41" s="4" t="s">
        <v>4</v>
      </c>
      <c r="E41" s="6"/>
      <c r="F41" s="23"/>
      <c r="G41" s="23"/>
      <c r="H41" s="23" t="s">
        <v>10</v>
      </c>
      <c r="I41" s="23" t="s">
        <v>10</v>
      </c>
      <c r="J41" s="16"/>
      <c r="K41" s="6"/>
      <c r="L41" s="23"/>
      <c r="M41" s="23"/>
      <c r="N41" s="44">
        <v>36.020000000000003</v>
      </c>
      <c r="O41" s="23">
        <v>31.43</v>
      </c>
      <c r="P41" s="16"/>
      <c r="Q41" s="184">
        <f>N41</f>
        <v>36.020000000000003</v>
      </c>
      <c r="R41" s="185">
        <f t="shared" si="2"/>
        <v>18.440000000000005</v>
      </c>
      <c r="S41" s="24">
        <v>7</v>
      </c>
    </row>
    <row r="42" spans="2:19" ht="15.75">
      <c r="C42" s="22"/>
    </row>
    <row r="44" spans="2:19">
      <c r="J44" s="36"/>
    </row>
    <row r="45" spans="2:19">
      <c r="J45" s="36"/>
    </row>
    <row r="46" spans="2:19">
      <c r="J46" s="36"/>
    </row>
    <row r="47" spans="2:19">
      <c r="J47" s="36"/>
    </row>
    <row r="48" spans="2:19">
      <c r="J48" s="36"/>
    </row>
    <row r="49" spans="10:10">
      <c r="J49" s="36"/>
    </row>
    <row r="50" spans="10:10">
      <c r="J50" s="36"/>
    </row>
  </sheetData>
  <sortState ref="B35:Q41">
    <sortCondition ref="Q35:Q41"/>
  </sortState>
  <mergeCells count="46">
    <mergeCell ref="B2:S2"/>
    <mergeCell ref="K3:S3"/>
    <mergeCell ref="K4:S4"/>
    <mergeCell ref="U4:X4"/>
    <mergeCell ref="B6:B8"/>
    <mergeCell ref="C6:C8"/>
    <mergeCell ref="D6:D8"/>
    <mergeCell ref="E6:I6"/>
    <mergeCell ref="J6:J8"/>
    <mergeCell ref="K6:O6"/>
    <mergeCell ref="P6:P8"/>
    <mergeCell ref="Q6:Q8"/>
    <mergeCell ref="R6:R8"/>
    <mergeCell ref="S6:S8"/>
    <mergeCell ref="E7:G7"/>
    <mergeCell ref="H7:I7"/>
    <mergeCell ref="K7:M7"/>
    <mergeCell ref="N7:O7"/>
    <mergeCell ref="B25:B27"/>
    <mergeCell ref="C25:C27"/>
    <mergeCell ref="D25:D27"/>
    <mergeCell ref="E25:I25"/>
    <mergeCell ref="J25:J27"/>
    <mergeCell ref="P25:P27"/>
    <mergeCell ref="Q25:Q27"/>
    <mergeCell ref="R25:R27"/>
    <mergeCell ref="S25:S27"/>
    <mergeCell ref="E26:G26"/>
    <mergeCell ref="H26:I26"/>
    <mergeCell ref="K26:M26"/>
    <mergeCell ref="N26:O26"/>
    <mergeCell ref="K25:O25"/>
    <mergeCell ref="B32:B34"/>
    <mergeCell ref="C32:C34"/>
    <mergeCell ref="D32:D34"/>
    <mergeCell ref="E32:I32"/>
    <mergeCell ref="J32:J34"/>
    <mergeCell ref="P32:P34"/>
    <mergeCell ref="Q32:Q34"/>
    <mergeCell ref="R32:R34"/>
    <mergeCell ref="S32:S34"/>
    <mergeCell ref="E33:G33"/>
    <mergeCell ref="H33:I33"/>
    <mergeCell ref="K33:M33"/>
    <mergeCell ref="N33:O33"/>
    <mergeCell ref="K32:O32"/>
  </mergeCells>
  <pageMargins left="0.51181102362204722" right="0.51181102362204722" top="0.74803149606299213" bottom="0.74803149606299213" header="0.31496062992125984" footer="0.31496062992125984"/>
  <pageSetup paperSize="9" orientation="portrait" horizontalDpi="300" verticalDpi="300" r:id="rId1"/>
  <ignoredErrors>
    <ignoredError sqref="Q40 Q21 Q10 Q3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SHL 2018</vt:lpstr>
      <vt:lpstr>2 SNV</vt:lpstr>
      <vt:lpstr>3 SpHrušov</vt:lpstr>
      <vt:lpstr>5 Markušovce</vt:lpstr>
      <vt:lpstr>Hárok1</vt:lpstr>
      <vt:lpstr>'2 SNV'!Oblast_tisku</vt:lpstr>
      <vt:lpstr>'3 SpHrušov'!Oblast_tisku</vt:lpstr>
      <vt:lpstr>'5 Markušovce'!Oblast_tisku</vt:lpstr>
      <vt:lpstr>'SHL 2018'!Oblast_tisku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HORNÁD</dc:creator>
  <cp:lastModifiedBy>Hornád</cp:lastModifiedBy>
  <cp:lastPrinted>2018-08-17T15:00:31Z</cp:lastPrinted>
  <dcterms:created xsi:type="dcterms:W3CDTF">2015-06-22T07:18:46Z</dcterms:created>
  <dcterms:modified xsi:type="dcterms:W3CDTF">2018-08-20T18:09:28Z</dcterms:modified>
</cp:coreProperties>
</file>